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460" windowHeight="11220" activeTab="0"/>
  </bookViews>
  <sheets>
    <sheet name="Beräkningsmall" sheetId="1" r:id="rId1"/>
    <sheet name="Ekosystemtjänster" sheetId="2" r:id="rId2"/>
  </sheets>
  <definedNames>
    <definedName name="_xlfn.ANCHORARRAY" hidden="1">#NAME?</definedName>
    <definedName name="_xlnm.Print_Area" localSheetId="0">'Beräkningsmall'!$B$1:$I$62,'Beräkningsmall'!$B$64:$I$143</definedName>
    <definedName name="_xlnm.Print_Area" localSheetId="1">'Ekosystemtjänster'!$A$1:$R$98</definedName>
  </definedNames>
  <calcPr fullCalcOnLoad="1"/>
</workbook>
</file>

<file path=xl/sharedStrings.xml><?xml version="1.0" encoding="utf-8"?>
<sst xmlns="http://schemas.openxmlformats.org/spreadsheetml/2006/main" count="342" uniqueCount="158">
  <si>
    <t>Öppna hårdgjorda ytor</t>
  </si>
  <si>
    <t>-</t>
  </si>
  <si>
    <t>Täta ytor</t>
  </si>
  <si>
    <t>Gemensamma takterasser</t>
  </si>
  <si>
    <t>Synliga gröna tak</t>
  </si>
  <si>
    <t>Vattenspeglar</t>
  </si>
  <si>
    <t>Diversitet i fältskiktet</t>
  </si>
  <si>
    <t>Bärande buskar</t>
  </si>
  <si>
    <t>Vattenytor i dammar, bäckar och diken</t>
  </si>
  <si>
    <t>Halvöppna hårdgjorda ytor</t>
  </si>
  <si>
    <t>Hårdgjorda ytor med fogar</t>
  </si>
  <si>
    <t>Pergolor, lövgångar mm som ger lövskugga</t>
  </si>
  <si>
    <t xml:space="preserve">Odlingsytor </t>
  </si>
  <si>
    <t>Fjärilsrabatt</t>
  </si>
  <si>
    <t xml:space="preserve">Träd placerade så att de ger lövskugga </t>
  </si>
  <si>
    <t>Biologiskt tillgängliga permanenta vattenytor</t>
  </si>
  <si>
    <t>Karaktärsträd</t>
  </si>
  <si>
    <t>Ytor för social aktivitet</t>
  </si>
  <si>
    <t>Total summa (eko-effektiv yta):</t>
  </si>
  <si>
    <t>Buskar generellt</t>
  </si>
  <si>
    <t>Nya stora träd (stam &gt;30 cm)</t>
  </si>
  <si>
    <t>Nya mellanstora träd (stam 20-30 cm)</t>
  </si>
  <si>
    <t>Nya små träd (stam 16-20 cm)</t>
  </si>
  <si>
    <t>Bärande träd</t>
  </si>
  <si>
    <t>Pollinering</t>
  </si>
  <si>
    <t>Blomsterprakt i fältskiktet</t>
  </si>
  <si>
    <t>Buskar med ätliga bär och frukter</t>
  </si>
  <si>
    <t>Pergolor o.dyl.</t>
  </si>
  <si>
    <t>Förd. av dagvatten från hårdgjorda ytor i  magasin</t>
  </si>
  <si>
    <t>Fontäner o.dyl.</t>
  </si>
  <si>
    <t>Bevarad naturmark</t>
  </si>
  <si>
    <t>ANTAL</t>
  </si>
  <si>
    <t>FAKTOR</t>
  </si>
  <si>
    <t>YTA</t>
  </si>
  <si>
    <t>Livsmiljöer</t>
  </si>
  <si>
    <t>Matförsörjning</t>
  </si>
  <si>
    <t>Fysisk hälsa</t>
  </si>
  <si>
    <t>Luftrening</t>
  </si>
  <si>
    <t xml:space="preserve">Variationsrikedom inom arter, mellan arter och av ekosystem möjliggör anpassning och ger motståndskraft.
</t>
  </si>
  <si>
    <t>Livsmiljöer är en förutsättning för växt- och djurarters fortplantning, födosök och spridning</t>
  </si>
  <si>
    <t>Ekosystemen möjliggör kretslopp av vatten, kol och näringsämnen som kväve och fosfor</t>
  </si>
  <si>
    <t>Ekosystemens organismer bryter ned material på och i marken och frigör näringsämnen.</t>
  </si>
  <si>
    <t>Ekosystemen ger oss mat genom möjligheter till odling, djurhållning, fiske och jakt.</t>
  </si>
  <si>
    <t>Grönska och natur gynnar fysisk aktivitet som motion, lek och friluftsliv</t>
  </si>
  <si>
    <t>Vistelse i grönska och natur främjar hälsa, välbefinnande och mental återhämtning.</t>
  </si>
  <si>
    <t>Grönska och natur kan ge inspiration, kunskap och öka förståelse för ekosystemens samband och betydelse för människan</t>
  </si>
  <si>
    <t>Grönska och natur erbjuder mötesplatser för människor av olika bakgrund och åldrar</t>
  </si>
  <si>
    <t>Grönska och natur skapar attraktiva miljöer, bidrar till den lokala identiteten och är en del av kulturarvet</t>
  </si>
  <si>
    <t>Grönska och natur bidrar lokalt till jämnare temperatur, ökad luftfuktighet, skugga och vindskydd.</t>
  </si>
  <si>
    <t>Grönska och natur förebygger och skyddar mot extremväder som storm, höga vågor, översvämning, skyfall, skred och torka.</t>
  </si>
  <si>
    <t>Växtlighet renar luft genom att filtrera och fånga upp föroreningar.</t>
  </si>
  <si>
    <t>Växtlighet och icke hårdgjord mark dämpar buller och skapar lugnare miljöer för människor och djur.</t>
  </si>
  <si>
    <t>Insekter pollinerar blommande växter som utvecklar frukt, bär och frö för växtens fortplantning och för produktion av mat till människor och djur</t>
  </si>
  <si>
    <t>Blomsterprakt</t>
  </si>
  <si>
    <t>Grönt tak med 300-600 mm djup växtbädd</t>
  </si>
  <si>
    <t>För träd krävs</t>
  </si>
  <si>
    <t>&gt;800 mm växtbädd el.</t>
  </si>
  <si>
    <r>
      <t xml:space="preserve">Grönt tak med </t>
    </r>
    <r>
      <rPr>
        <u val="single"/>
        <sz val="12"/>
        <rFont val="Stockholm Type Regular"/>
        <family val="3"/>
      </rPr>
      <t>&gt;</t>
    </r>
    <r>
      <rPr>
        <sz val="12"/>
        <rFont val="Stockholm Type Regular"/>
        <family val="3"/>
      </rPr>
      <t>600 mm djup växtbädd</t>
    </r>
  </si>
  <si>
    <r>
      <t xml:space="preserve">Växtbädd på bjälklag </t>
    </r>
    <r>
      <rPr>
        <u val="single"/>
        <sz val="12"/>
        <rFont val="Stockholm Type Regular"/>
        <family val="3"/>
      </rPr>
      <t>&gt;</t>
    </r>
    <r>
      <rPr>
        <sz val="12"/>
        <rFont val="Stockholm Type Regular"/>
        <family val="3"/>
      </rPr>
      <t>800 mm djup</t>
    </r>
  </si>
  <si>
    <t>Växtbädd på bjälklag 200-600 mm djup</t>
  </si>
  <si>
    <t>Växtbädd på bjälklag 600-800 mm djup</t>
  </si>
  <si>
    <t>Flerskiktad markgrönska</t>
  </si>
  <si>
    <t>Grönt tak med 50 - 120 mm djup växtbädd</t>
  </si>
  <si>
    <t>Grönt tak med 120-300 mm djup växtbädd</t>
  </si>
  <si>
    <t>Diversitet på gröna tak &gt;120 mm</t>
  </si>
  <si>
    <t>Grönskande förgårdsmark</t>
  </si>
  <si>
    <t>Uppnådd procentsats</t>
  </si>
  <si>
    <t>The New Division/Boverket</t>
  </si>
  <si>
    <t xml:space="preserve">Källa ikoner för ekosystemtjänster: </t>
  </si>
  <si>
    <t>Biologisk 
mångfald</t>
  </si>
  <si>
    <t>Naturliga 
kretslopp</t>
  </si>
  <si>
    <t>Mentalt 
välbefinnande</t>
  </si>
  <si>
    <t>Kunskap och 
inspiration</t>
  </si>
  <si>
    <t>Social 
interaktion</t>
  </si>
  <si>
    <t>Kulturarv och 
identitet</t>
  </si>
  <si>
    <t>Reglering av 
lokalklimatet</t>
  </si>
  <si>
    <t>Skydd mot 
extremväder</t>
  </si>
  <si>
    <t>Reglering 
av buller</t>
  </si>
  <si>
    <t>Rening/reglering 
av vatten</t>
  </si>
  <si>
    <t>Jordmåns-
bildning</t>
  </si>
  <si>
    <t>Skede/datum</t>
  </si>
  <si>
    <t>Detaljplan/Projektnamn/Byggaktör</t>
  </si>
  <si>
    <t>Kvarterets/fastighetens yta</t>
  </si>
  <si>
    <t>kvm</t>
  </si>
  <si>
    <t>GYF ansvarig</t>
  </si>
  <si>
    <t>Grönytefaktor för kvartersmark - Stockholms stad</t>
  </si>
  <si>
    <t>Max antal</t>
  </si>
  <si>
    <t>Uppnått antal</t>
  </si>
  <si>
    <t>Balansräkning</t>
  </si>
  <si>
    <t>Arturval från karaktärshabitat</t>
  </si>
  <si>
    <t>Ej underbyggd växtbädd</t>
  </si>
  <si>
    <t>Holkar, bikupor, faunadepåer m.m.</t>
  </si>
  <si>
    <t>Habitatstärkande livsmiljöer</t>
  </si>
  <si>
    <t>Balkonger, takterrasser och växthus för odling</t>
  </si>
  <si>
    <t>Befintligt träd</t>
  </si>
  <si>
    <t>Max antal 10st</t>
  </si>
  <si>
    <t>Ytor för social aktivitet (lekyta på skola/förskola)</t>
  </si>
  <si>
    <t>Holkar, bikupor, faunadep. mm</t>
  </si>
  <si>
    <t xml:space="preserve">Bevarad naturmark
Ej underbyggd växtbädd
</t>
  </si>
  <si>
    <t xml:space="preserve">Bevarad naturmark
Ej underbyggd växtbädd
Växtbädd &gt;800 mm
</t>
  </si>
  <si>
    <t>Gröna tak &gt;120 mm</t>
  </si>
  <si>
    <t>Flerskiktad växtlighet</t>
  </si>
  <si>
    <t>Förd. av dagvatten från hårdgjorda ytor i dammar och fuktstråk</t>
  </si>
  <si>
    <t>Avvattning av hårdgjorda ytor till växtbäddar</t>
  </si>
  <si>
    <t>Fontäner, cirkulationsanläggning o.dyl.</t>
  </si>
  <si>
    <t>EKOSYSTEMTJÄNSTER</t>
  </si>
  <si>
    <t>Uppnådd GYF-faktor:</t>
  </si>
  <si>
    <t>BERÄKNAD AREA</t>
  </si>
  <si>
    <t>Fältskikt</t>
  </si>
  <si>
    <t>Biologiska och rekreativa gestaltningselement</t>
  </si>
  <si>
    <t>Reglering av lokalklimat</t>
  </si>
  <si>
    <t>Stödj.</t>
  </si>
  <si>
    <t>Kult.</t>
  </si>
  <si>
    <t>Regl.</t>
  </si>
  <si>
    <t>DELFAKTORER FÖR VATTEN</t>
  </si>
  <si>
    <t>TILLÄGGSFAKTORER FÖR GRÖNSKA</t>
  </si>
  <si>
    <t>DELFAKTORER FÖR GRÖNSKA</t>
  </si>
  <si>
    <t>TILLÄGGSFAKTORER FÖR VATTEN</t>
  </si>
  <si>
    <t>Stödjande ekosystemtjänster</t>
  </si>
  <si>
    <t>Kulturella ekosystemtjänster</t>
  </si>
  <si>
    <t>Reglerande ekosystemtjänster</t>
  </si>
  <si>
    <t xml:space="preserve">Vattensamlingar i dammar </t>
  </si>
  <si>
    <t>Öppna ytor
Halvöppna ytor
Ytor med fogar</t>
  </si>
  <si>
    <t>Diversitet i fältskiktet
Diversitet på gröna tak &gt;120 mm</t>
  </si>
  <si>
    <t>Uppsamling i magasin för bevattning</t>
  </si>
  <si>
    <t>Våtmarker, grönområden och andra ekosystem fördröjer, filtrerar och renar vatten från föroreningar samt förebygger översvämningar, erosion och torka</t>
  </si>
  <si>
    <t>Kvarterets/fastighetens yta:</t>
  </si>
  <si>
    <t xml:space="preserve">AREA </t>
  </si>
  <si>
    <t>Rekreativa värden</t>
  </si>
  <si>
    <t>Växtbädd balkonger</t>
  </si>
  <si>
    <t>Biodiversitet buskskikt</t>
  </si>
  <si>
    <t>Biodiversitet trädskikt</t>
  </si>
  <si>
    <t>Biodiversitet vertikal grönska</t>
  </si>
  <si>
    <t>Grönska på väggar, murar, spaljéer, pergola m.m.</t>
  </si>
  <si>
    <t>Fruktträd och blommande träd</t>
  </si>
  <si>
    <t>Biodiversitet vatten</t>
  </si>
  <si>
    <t>Reglering av lokalklimat/vatten</t>
  </si>
  <si>
    <t>Uppsamling av regnvatten för bevattning</t>
  </si>
  <si>
    <t>Vegetationsytor med tillfälligt kvardröjande vatten</t>
  </si>
  <si>
    <t xml:space="preserve">Vattensamlingar i damm o.dyl. </t>
  </si>
  <si>
    <t xml:space="preserve">Gröna väggar med växtsubstrat </t>
  </si>
  <si>
    <t>DELFAKTORER GRÖNSKA</t>
  </si>
  <si>
    <t>TILLÄGGSFAKTORER GRÖNSKA</t>
  </si>
  <si>
    <t>Alla träd</t>
  </si>
  <si>
    <t>Alla odlingsytor</t>
  </si>
  <si>
    <t>Pergolor, lövgångar o.dyl/lövskugga</t>
  </si>
  <si>
    <t>TILLÄGGSFAKTORER VATTEN</t>
  </si>
  <si>
    <t>DELFAKTORER VATTEN</t>
  </si>
  <si>
    <t>Växtbädd balkong</t>
  </si>
  <si>
    <t>GYF krav</t>
  </si>
  <si>
    <t>Alla växtbäddar på mark</t>
  </si>
  <si>
    <t>Alla gröna tak, väggar med substrat</t>
  </si>
  <si>
    <t xml:space="preserve">Grönska på väggar, murar, spaljéer, pergola m.m. (även väggar med substrat) </t>
  </si>
  <si>
    <t>&gt;600 mm på tak</t>
  </si>
  <si>
    <t>&gt;800 mm växtbädd , &gt;600 mm på tak</t>
  </si>
  <si>
    <t>Minst 100 kvm gröna tak, &gt;120mm</t>
  </si>
  <si>
    <t>krav/anm.</t>
  </si>
  <si>
    <t>Fyll i kvarterets yta längst upp på sidan</t>
  </si>
</sst>
</file>

<file path=xl/styles.xml><?xml version="1.0" encoding="utf-8"?>
<styleSheet xmlns="http://schemas.openxmlformats.org/spreadsheetml/2006/main">
  <numFmts count="2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.0"/>
    <numFmt numFmtId="167" formatCode="&quot;Ja&quot;;&quot;Ja&quot;;&quot;Nej&quot;"/>
    <numFmt numFmtId="168" formatCode="&quot;Sant&quot;;&quot;Sant&quot;;&quot;Falskt&quot;"/>
    <numFmt numFmtId="169" formatCode="&quot;På&quot;;&quot;På&quot;;&quot;Av&quot;"/>
    <numFmt numFmtId="170" formatCode="[$€-2]\ #,##0.00_);[Red]\([$€-2]\ #,##0.00\)"/>
    <numFmt numFmtId="171" formatCode="0.000"/>
    <numFmt numFmtId="172" formatCode="0.0000"/>
    <numFmt numFmtId="173" formatCode="0.0%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</numFmts>
  <fonts count="7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Stockholm Type Regular"/>
      <family val="3"/>
    </font>
    <font>
      <b/>
      <sz val="12"/>
      <name val="Stockholm Type Regular"/>
      <family val="3"/>
    </font>
    <font>
      <sz val="18"/>
      <name val="Stockholm Type Regular"/>
      <family val="3"/>
    </font>
    <font>
      <b/>
      <sz val="18"/>
      <name val="Stockholm Type Regular"/>
      <family val="3"/>
    </font>
    <font>
      <sz val="20"/>
      <name val="Stockholm Type Regular"/>
      <family val="3"/>
    </font>
    <font>
      <b/>
      <sz val="20"/>
      <name val="Stockholm Type Regular"/>
      <family val="3"/>
    </font>
    <font>
      <sz val="10"/>
      <name val="Stockholm Type Regular"/>
      <family val="3"/>
    </font>
    <font>
      <b/>
      <sz val="12"/>
      <color indexed="17"/>
      <name val="Stockholm Type Regular"/>
      <family val="3"/>
    </font>
    <font>
      <b/>
      <sz val="12"/>
      <color indexed="48"/>
      <name val="Stockholm Type Regular"/>
      <family val="3"/>
    </font>
    <font>
      <b/>
      <sz val="10"/>
      <name val="Arial"/>
      <family val="2"/>
    </font>
    <font>
      <b/>
      <sz val="10"/>
      <color indexed="48"/>
      <name val="Arial"/>
      <family val="2"/>
    </font>
    <font>
      <u val="single"/>
      <sz val="12"/>
      <name val="Stockholm Type Regular"/>
      <family val="3"/>
    </font>
    <font>
      <sz val="14"/>
      <name val="Stockholm Type Regular"/>
      <family val="3"/>
    </font>
    <font>
      <b/>
      <sz val="14"/>
      <name val="Stockholm Type Regular"/>
      <family val="3"/>
    </font>
    <font>
      <b/>
      <u val="single"/>
      <sz val="12"/>
      <name val="Stockholm Type Regular"/>
      <family val="3"/>
    </font>
    <font>
      <sz val="10"/>
      <color indexed="8"/>
      <name val="Cambria"/>
      <family val="0"/>
    </font>
    <font>
      <sz val="12"/>
      <color indexed="63"/>
      <name val="Stockholm Type Regular"/>
      <family val="0"/>
    </font>
    <font>
      <sz val="11"/>
      <color indexed="8"/>
      <name val="Cambria"/>
      <family val="2"/>
    </font>
    <font>
      <sz val="11"/>
      <color indexed="9"/>
      <name val="Cambria"/>
      <family val="2"/>
    </font>
    <font>
      <b/>
      <sz val="11"/>
      <color indexed="52"/>
      <name val="Cambria"/>
      <family val="2"/>
    </font>
    <font>
      <sz val="11"/>
      <color indexed="17"/>
      <name val="Cambria"/>
      <family val="2"/>
    </font>
    <font>
      <sz val="11"/>
      <color indexed="20"/>
      <name val="Cambria"/>
      <family val="2"/>
    </font>
    <font>
      <i/>
      <sz val="11"/>
      <color indexed="23"/>
      <name val="Cambria"/>
      <family val="2"/>
    </font>
    <font>
      <sz val="11"/>
      <color indexed="62"/>
      <name val="Cambria"/>
      <family val="2"/>
    </font>
    <font>
      <b/>
      <sz val="11"/>
      <color indexed="9"/>
      <name val="Cambria"/>
      <family val="2"/>
    </font>
    <font>
      <sz val="11"/>
      <color indexed="52"/>
      <name val="Cambria"/>
      <family val="2"/>
    </font>
    <font>
      <sz val="11"/>
      <color indexed="60"/>
      <name val="Cambria"/>
      <family val="2"/>
    </font>
    <font>
      <b/>
      <sz val="18"/>
      <color indexed="56"/>
      <name val="Calibri"/>
      <family val="2"/>
    </font>
    <font>
      <b/>
      <sz val="15"/>
      <color indexed="56"/>
      <name val="Cambria"/>
      <family val="2"/>
    </font>
    <font>
      <b/>
      <sz val="13"/>
      <color indexed="56"/>
      <name val="Cambria"/>
      <family val="2"/>
    </font>
    <font>
      <b/>
      <sz val="11"/>
      <color indexed="56"/>
      <name val="Cambria"/>
      <family val="2"/>
    </font>
    <font>
      <b/>
      <sz val="11"/>
      <color indexed="8"/>
      <name val="Cambria"/>
      <family val="2"/>
    </font>
    <font>
      <b/>
      <sz val="11"/>
      <color indexed="63"/>
      <name val="Cambria"/>
      <family val="2"/>
    </font>
    <font>
      <sz val="11"/>
      <color indexed="10"/>
      <name val="Cambria"/>
      <family val="2"/>
    </font>
    <font>
      <b/>
      <sz val="12"/>
      <color indexed="51"/>
      <name val="Stockholm Type Regular"/>
      <family val="3"/>
    </font>
    <font>
      <b/>
      <sz val="10"/>
      <color indexed="55"/>
      <name val="Arial"/>
      <family val="2"/>
    </font>
    <font>
      <sz val="10"/>
      <color indexed="55"/>
      <name val="Arial"/>
      <family val="2"/>
    </font>
    <font>
      <b/>
      <sz val="12"/>
      <color indexed="21"/>
      <name val="Stockholm Type Regular"/>
      <family val="3"/>
    </font>
    <font>
      <b/>
      <sz val="12"/>
      <color indexed="53"/>
      <name val="Stockholm Type Regular"/>
      <family val="3"/>
    </font>
    <font>
      <b/>
      <sz val="12"/>
      <color indexed="49"/>
      <name val="Stockholm Type Regular"/>
      <family val="3"/>
    </font>
    <font>
      <sz val="10"/>
      <color indexed="8"/>
      <name val="Arial"/>
      <family val="2"/>
    </font>
    <font>
      <sz val="11"/>
      <color theme="1"/>
      <name val="Cambria"/>
      <family val="2"/>
    </font>
    <font>
      <sz val="11"/>
      <color theme="0"/>
      <name val="Cambria"/>
      <family val="2"/>
    </font>
    <font>
      <b/>
      <sz val="11"/>
      <color rgb="FFFA7D00"/>
      <name val="Cambria"/>
      <family val="2"/>
    </font>
    <font>
      <sz val="11"/>
      <color rgb="FF006100"/>
      <name val="Cambria"/>
      <family val="2"/>
    </font>
    <font>
      <sz val="11"/>
      <color rgb="FF9C0006"/>
      <name val="Cambria"/>
      <family val="2"/>
    </font>
    <font>
      <i/>
      <sz val="11"/>
      <color rgb="FF7F7F7F"/>
      <name val="Cambria"/>
      <family val="2"/>
    </font>
    <font>
      <sz val="11"/>
      <color rgb="FF3F3F76"/>
      <name val="Cambria"/>
      <family val="2"/>
    </font>
    <font>
      <b/>
      <sz val="11"/>
      <color theme="0"/>
      <name val="Cambria"/>
      <family val="2"/>
    </font>
    <font>
      <sz val="11"/>
      <color rgb="FFFA7D00"/>
      <name val="Cambria"/>
      <family val="2"/>
    </font>
    <font>
      <sz val="11"/>
      <color rgb="FF9C6500"/>
      <name val="Cambria"/>
      <family val="2"/>
    </font>
    <font>
      <b/>
      <sz val="18"/>
      <color theme="3"/>
      <name val="Calibri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3"/>
      <name val="Cambria"/>
      <family val="2"/>
    </font>
    <font>
      <b/>
      <sz val="11"/>
      <color theme="1"/>
      <name val="Cambria"/>
      <family val="2"/>
    </font>
    <font>
      <b/>
      <sz val="11"/>
      <color rgb="FF3F3F3F"/>
      <name val="Cambria"/>
      <family val="2"/>
    </font>
    <font>
      <sz val="11"/>
      <color rgb="FFFF0000"/>
      <name val="Cambria"/>
      <family val="2"/>
    </font>
    <font>
      <b/>
      <sz val="12"/>
      <color rgb="FFC58A00"/>
      <name val="Stockholm Type Regular"/>
      <family val="3"/>
    </font>
    <font>
      <b/>
      <sz val="10"/>
      <color theme="0" tint="-0.24997000396251678"/>
      <name val="Arial"/>
      <family val="2"/>
    </font>
    <font>
      <sz val="10"/>
      <color theme="0" tint="-0.24997000396251678"/>
      <name val="Arial"/>
      <family val="2"/>
    </font>
    <font>
      <b/>
      <sz val="12"/>
      <color rgb="FF009550"/>
      <name val="Stockholm Type Regular"/>
      <family val="3"/>
    </font>
    <font>
      <b/>
      <sz val="12"/>
      <color rgb="FFEB6525"/>
      <name val="Stockholm Type Regular"/>
      <family val="3"/>
    </font>
    <font>
      <b/>
      <sz val="12"/>
      <color rgb="FF357DBE"/>
      <name val="Stockholm Type Regular"/>
      <family val="3"/>
    </font>
    <font>
      <b/>
      <sz val="12"/>
      <color rgb="FF008F44"/>
      <name val="Stockholm Type Regular"/>
      <family val="3"/>
    </font>
    <font>
      <b/>
      <sz val="12"/>
      <color rgb="FFE95E12"/>
      <name val="Stockholm Type Regular"/>
      <family val="3"/>
    </font>
    <font>
      <b/>
      <sz val="12"/>
      <color rgb="FF3674BA"/>
      <name val="Stockholm Type Regular"/>
      <family val="3"/>
    </font>
    <font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9F94"/>
        <bgColor indexed="64"/>
      </patternFill>
    </fill>
    <fill>
      <patternFill patternType="solid">
        <fgColor rgb="FFAAD9D6"/>
        <bgColor indexed="64"/>
      </patternFill>
    </fill>
    <fill>
      <patternFill patternType="solid">
        <fgColor rgb="FF007FC8"/>
        <bgColor indexed="64"/>
      </patternFill>
    </fill>
    <fill>
      <patternFill patternType="solid">
        <fgColor rgb="FFA3C9E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59E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</borders>
  <cellStyleXfs count="68">
    <xf numFmtId="0" fontId="0" fillId="0" borderId="0">
      <alignment readingOrder="2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0" fillId="20" borderId="1" applyNumberFormat="0" applyFont="0" applyAlignment="0" applyProtection="0"/>
    <xf numFmtId="0" fontId="47" fillId="21" borderId="2" applyNumberFormat="0" applyAlignment="0" applyProtection="0"/>
    <xf numFmtId="0" fontId="48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31" borderId="3" applyNumberFormat="0" applyAlignment="0" applyProtection="0"/>
    <xf numFmtId="0" fontId="53" fillId="0" borderId="4" applyNumberFormat="0" applyFill="0" applyAlignment="0" applyProtection="0"/>
    <xf numFmtId="0" fontId="54" fillId="32" borderId="0" applyNumberFormat="0" applyBorder="0" applyAlignment="0" applyProtection="0"/>
    <xf numFmtId="0" fontId="0" fillId="0" borderId="0">
      <alignment readingOrder="2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</cellStyleXfs>
  <cellXfs count="227">
    <xf numFmtId="0" fontId="0" fillId="0" borderId="0" xfId="0" applyAlignment="1">
      <alignment readingOrder="2"/>
    </xf>
    <xf numFmtId="0" fontId="0" fillId="0" borderId="0" xfId="51">
      <alignment/>
      <protection/>
    </xf>
    <xf numFmtId="0" fontId="0" fillId="0" borderId="0" xfId="51" applyBorder="1">
      <alignment/>
      <protection/>
    </xf>
    <xf numFmtId="0" fontId="0" fillId="0" borderId="0" xfId="51" applyFont="1" applyAlignment="1">
      <alignment horizontal="center"/>
      <protection/>
    </xf>
    <xf numFmtId="0" fontId="0" fillId="0" borderId="0" xfId="51" applyAlignment="1">
      <alignment horizontal="center"/>
      <protection/>
    </xf>
    <xf numFmtId="0" fontId="4" fillId="0" borderId="0" xfId="51" applyFont="1" applyFill="1" applyBorder="1" applyAlignment="1">
      <alignment horizontal="center"/>
      <protection/>
    </xf>
    <xf numFmtId="0" fontId="10" fillId="0" borderId="0" xfId="51" applyFont="1">
      <alignment/>
      <protection/>
    </xf>
    <xf numFmtId="0" fontId="0" fillId="0" borderId="0" xfId="51" applyFont="1">
      <alignment/>
      <protection/>
    </xf>
    <xf numFmtId="0" fontId="13" fillId="0" borderId="0" xfId="51" applyFont="1">
      <alignment/>
      <protection/>
    </xf>
    <xf numFmtId="9" fontId="0" fillId="0" borderId="0" xfId="54" applyBorder="1" applyAlignment="1">
      <alignment/>
    </xf>
    <xf numFmtId="0" fontId="0" fillId="0" borderId="0" xfId="51" applyFont="1" applyAlignment="1">
      <alignment horizontal="center"/>
      <protection/>
    </xf>
    <xf numFmtId="9" fontId="0" fillId="0" borderId="0" xfId="54" applyAlignment="1">
      <alignment horizontal="center"/>
    </xf>
    <xf numFmtId="0" fontId="0" fillId="0" borderId="0" xfId="51" applyFont="1" applyFill="1" applyBorder="1">
      <alignment/>
      <protection/>
    </xf>
    <xf numFmtId="0" fontId="0" fillId="0" borderId="0" xfId="51" applyFont="1" applyFill="1" applyBorder="1" applyAlignment="1">
      <alignment wrapText="1"/>
      <protection/>
    </xf>
    <xf numFmtId="0" fontId="0" fillId="0" borderId="0" xfId="51" applyBorder="1" applyAlignment="1">
      <alignment horizontal="center"/>
      <protection/>
    </xf>
    <xf numFmtId="0" fontId="0" fillId="0" borderId="0" xfId="51" applyFont="1" applyBorder="1">
      <alignment/>
      <protection/>
    </xf>
    <xf numFmtId="0" fontId="0" fillId="0" borderId="0" xfId="51" applyFont="1" applyBorder="1" applyAlignment="1">
      <alignment horizontal="center"/>
      <protection/>
    </xf>
    <xf numFmtId="0" fontId="0" fillId="0" borderId="0" xfId="51" applyFont="1" applyBorder="1">
      <alignment/>
      <protection/>
    </xf>
    <xf numFmtId="0" fontId="0" fillId="0" borderId="0" xfId="51" applyFont="1" applyBorder="1" applyAlignment="1">
      <alignment horizontal="right"/>
      <protection/>
    </xf>
    <xf numFmtId="0" fontId="0" fillId="0" borderId="0" xfId="51" applyFont="1" applyBorder="1" applyAlignment="1">
      <alignment horizontal="right"/>
      <protection/>
    </xf>
    <xf numFmtId="0" fontId="13" fillId="0" borderId="0" xfId="51" applyFont="1" applyBorder="1">
      <alignment/>
      <protection/>
    </xf>
    <xf numFmtId="171" fontId="0" fillId="0" borderId="0" xfId="51" applyNumberFormat="1" applyBorder="1">
      <alignment/>
      <protection/>
    </xf>
    <xf numFmtId="1" fontId="0" fillId="0" borderId="0" xfId="51" applyNumberFormat="1" applyBorder="1">
      <alignment/>
      <protection/>
    </xf>
    <xf numFmtId="173" fontId="13" fillId="0" borderId="0" xfId="54" applyNumberFormat="1" applyFont="1" applyBorder="1" applyAlignment="1">
      <alignment/>
    </xf>
    <xf numFmtId="173" fontId="0" fillId="0" borderId="0" xfId="54" applyNumberFormat="1" applyBorder="1" applyAlignment="1">
      <alignment/>
    </xf>
    <xf numFmtId="173" fontId="0" fillId="0" borderId="0" xfId="51" applyNumberFormat="1" applyBorder="1">
      <alignment/>
      <protection/>
    </xf>
    <xf numFmtId="1" fontId="0" fillId="0" borderId="0" xfId="51" applyNumberFormat="1" applyFont="1" applyBorder="1">
      <alignment/>
      <protection/>
    </xf>
    <xf numFmtId="171" fontId="0" fillId="0" borderId="0" xfId="51" applyNumberFormat="1" applyFont="1" applyBorder="1" applyAlignment="1">
      <alignment horizontal="right"/>
      <protection/>
    </xf>
    <xf numFmtId="1" fontId="0" fillId="0" borderId="0" xfId="51" applyNumberFormat="1" applyFont="1" applyBorder="1">
      <alignment/>
      <protection/>
    </xf>
    <xf numFmtId="171" fontId="0" fillId="0" borderId="0" xfId="51" applyNumberFormat="1" applyFont="1" applyBorder="1">
      <alignment/>
      <protection/>
    </xf>
    <xf numFmtId="0" fontId="4" fillId="0" borderId="0" xfId="51" applyFont="1" applyFill="1" applyBorder="1" applyAlignment="1" applyProtection="1">
      <alignment horizontal="center"/>
      <protection locked="0"/>
    </xf>
    <xf numFmtId="0" fontId="10" fillId="0" borderId="0" xfId="51" applyFont="1" applyProtection="1">
      <alignment/>
      <protection hidden="1"/>
    </xf>
    <xf numFmtId="0" fontId="0" fillId="0" borderId="0" xfId="51" applyProtection="1">
      <alignment/>
      <protection hidden="1"/>
    </xf>
    <xf numFmtId="0" fontId="10" fillId="0" borderId="0" xfId="51" applyFont="1" applyBorder="1" applyAlignment="1" applyProtection="1">
      <alignment horizontal="center"/>
      <protection hidden="1"/>
    </xf>
    <xf numFmtId="0" fontId="0" fillId="0" borderId="0" xfId="51" applyFont="1" applyAlignment="1" applyProtection="1">
      <alignment horizontal="center"/>
      <protection hidden="1"/>
    </xf>
    <xf numFmtId="0" fontId="0" fillId="0" borderId="0" xfId="51" applyFont="1" applyAlignment="1" applyProtection="1">
      <alignment horizontal="center"/>
      <protection hidden="1"/>
    </xf>
    <xf numFmtId="9" fontId="0" fillId="0" borderId="0" xfId="54" applyFont="1" applyAlignment="1" applyProtection="1">
      <alignment horizontal="center"/>
      <protection hidden="1"/>
    </xf>
    <xf numFmtId="0" fontId="5" fillId="0" borderId="0" xfId="51" applyFont="1" applyBorder="1" applyProtection="1">
      <alignment/>
      <protection hidden="1"/>
    </xf>
    <xf numFmtId="0" fontId="4" fillId="0" borderId="0" xfId="51" applyFont="1">
      <alignment/>
      <protection/>
    </xf>
    <xf numFmtId="0" fontId="5" fillId="0" borderId="0" xfId="51" applyFont="1" applyBorder="1" applyAlignment="1">
      <alignment horizontal="center"/>
      <protection/>
    </xf>
    <xf numFmtId="1" fontId="4" fillId="0" borderId="0" xfId="51" applyNumberFormat="1" applyFont="1" applyFill="1" applyBorder="1" applyAlignment="1">
      <alignment horizontal="center"/>
      <protection/>
    </xf>
    <xf numFmtId="0" fontId="62" fillId="0" borderId="0" xfId="51" applyFont="1" applyBorder="1">
      <alignment/>
      <protection/>
    </xf>
    <xf numFmtId="0" fontId="7" fillId="0" borderId="0" xfId="51" applyFont="1" applyFill="1" applyBorder="1" applyAlignment="1">
      <alignment horizontal="center"/>
      <protection/>
    </xf>
    <xf numFmtId="2" fontId="9" fillId="0" borderId="0" xfId="51" applyNumberFormat="1" applyFont="1" applyFill="1" applyBorder="1" applyAlignment="1">
      <alignment horizontal="center"/>
      <protection/>
    </xf>
    <xf numFmtId="0" fontId="0" fillId="0" borderId="0" xfId="51" applyFill="1">
      <alignment/>
      <protection/>
    </xf>
    <xf numFmtId="0" fontId="0" fillId="0" borderId="0" xfId="51" applyFill="1" applyBorder="1">
      <alignment/>
      <protection/>
    </xf>
    <xf numFmtId="0" fontId="11" fillId="0" borderId="0" xfId="51" applyFont="1" applyFill="1" applyBorder="1">
      <alignment/>
      <protection/>
    </xf>
    <xf numFmtId="0" fontId="11" fillId="0" borderId="0" xfId="51" applyFont="1" applyFill="1">
      <alignment/>
      <protection/>
    </xf>
    <xf numFmtId="0" fontId="11" fillId="0" borderId="0" xfId="51" applyFont="1" applyBorder="1" applyAlignment="1">
      <alignment horizontal="left" vertical="center"/>
      <protection/>
    </xf>
    <xf numFmtId="0" fontId="62" fillId="0" borderId="0" xfId="51" applyFont="1" applyBorder="1" applyAlignment="1">
      <alignment horizontal="left" vertical="center"/>
      <protection/>
    </xf>
    <xf numFmtId="0" fontId="0" fillId="0" borderId="0" xfId="50" applyAlignment="1">
      <alignment vertical="top" readingOrder="2"/>
      <protection/>
    </xf>
    <xf numFmtId="0" fontId="13" fillId="0" borderId="10" xfId="52" applyFont="1" applyBorder="1" applyAlignment="1" applyProtection="1">
      <alignment vertical="top" wrapText="1"/>
      <protection hidden="1"/>
    </xf>
    <xf numFmtId="0" fontId="13" fillId="0" borderId="11" xfId="52" applyFont="1" applyBorder="1" applyAlignment="1" applyProtection="1">
      <alignment vertical="top" wrapText="1"/>
      <protection hidden="1"/>
    </xf>
    <xf numFmtId="0" fontId="0" fillId="0" borderId="12" xfId="52" applyBorder="1" applyAlignment="1" applyProtection="1">
      <alignment horizontal="left" vertical="top" wrapText="1"/>
      <protection hidden="1"/>
    </xf>
    <xf numFmtId="0" fontId="0" fillId="0" borderId="13" xfId="50" applyBorder="1" applyAlignment="1">
      <alignment vertical="top" wrapText="1" readingOrder="2"/>
      <protection/>
    </xf>
    <xf numFmtId="0" fontId="0" fillId="0" borderId="13" xfId="50" applyBorder="1" applyAlignment="1">
      <alignment horizontal="left" vertical="top" wrapText="1" readingOrder="2"/>
      <protection/>
    </xf>
    <xf numFmtId="0" fontId="0" fillId="0" borderId="0" xfId="52" applyAlignment="1" applyProtection="1">
      <alignment horizontal="left" vertical="top" wrapText="1"/>
      <protection hidden="1"/>
    </xf>
    <xf numFmtId="0" fontId="0" fillId="0" borderId="14" xfId="52" applyBorder="1" applyAlignment="1" applyProtection="1">
      <alignment vertical="top" wrapText="1"/>
      <protection hidden="1"/>
    </xf>
    <xf numFmtId="0" fontId="0" fillId="0" borderId="14" xfId="50" applyBorder="1" applyAlignment="1">
      <alignment vertical="top" readingOrder="2"/>
      <protection/>
    </xf>
    <xf numFmtId="0" fontId="0" fillId="0" borderId="14" xfId="52" applyBorder="1" applyAlignment="1" applyProtection="1">
      <alignment vertical="top"/>
      <protection hidden="1"/>
    </xf>
    <xf numFmtId="0" fontId="0" fillId="0" borderId="14" xfId="52" applyFont="1" applyBorder="1" applyAlignment="1" applyProtection="1">
      <alignment vertical="top" wrapText="1"/>
      <protection hidden="1"/>
    </xf>
    <xf numFmtId="0" fontId="0" fillId="0" borderId="14" xfId="50" applyBorder="1" applyAlignment="1">
      <alignment vertical="top" wrapText="1" readingOrder="2"/>
      <protection/>
    </xf>
    <xf numFmtId="0" fontId="0" fillId="0" borderId="0" xfId="51" applyFont="1" applyBorder="1" applyAlignment="1">
      <alignment horizontal="left" vertical="top"/>
      <protection/>
    </xf>
    <xf numFmtId="0" fontId="14" fillId="0" borderId="0" xfId="51" applyFont="1" applyFill="1" applyBorder="1" applyAlignment="1">
      <alignment horizontal="left" vertical="top"/>
      <protection/>
    </xf>
    <xf numFmtId="0" fontId="0" fillId="0" borderId="14" xfId="50" applyBorder="1" applyAlignment="1">
      <alignment horizontal="left" vertical="top" wrapText="1" readingOrder="2"/>
      <protection/>
    </xf>
    <xf numFmtId="0" fontId="13" fillId="0" borderId="14" xfId="52" applyFont="1" applyBorder="1" applyAlignment="1" applyProtection="1">
      <alignment vertical="top"/>
      <protection hidden="1"/>
    </xf>
    <xf numFmtId="0" fontId="63" fillId="0" borderId="0" xfId="52" applyFont="1" applyBorder="1" applyAlignment="1" applyProtection="1">
      <alignment vertical="top" wrapText="1"/>
      <protection hidden="1"/>
    </xf>
    <xf numFmtId="0" fontId="64" fillId="0" borderId="0" xfId="50" applyFont="1" applyBorder="1" applyAlignment="1">
      <alignment horizontal="left" vertical="top" wrapText="1" readingOrder="2"/>
      <protection/>
    </xf>
    <xf numFmtId="0" fontId="64" fillId="0" borderId="0" xfId="50" applyFont="1" applyBorder="1" applyAlignment="1">
      <alignment vertical="top" wrapText="1" readingOrder="2"/>
      <protection/>
    </xf>
    <xf numFmtId="0" fontId="13" fillId="0" borderId="15" xfId="52" applyFont="1" applyBorder="1" applyAlignment="1" applyProtection="1">
      <alignment vertical="top" wrapText="1"/>
      <protection hidden="1"/>
    </xf>
    <xf numFmtId="0" fontId="0" fillId="0" borderId="16" xfId="50" applyBorder="1" applyAlignment="1">
      <alignment horizontal="left" vertical="top" wrapText="1" readingOrder="2"/>
      <protection/>
    </xf>
    <xf numFmtId="0" fontId="0" fillId="0" borderId="0" xfId="50" applyBorder="1" applyAlignment="1">
      <alignment vertical="top" readingOrder="2"/>
      <protection/>
    </xf>
    <xf numFmtId="0" fontId="0" fillId="0" borderId="14" xfId="52" applyFill="1" applyBorder="1" applyAlignment="1" applyProtection="1">
      <alignment horizontal="center" vertical="center" wrapText="1"/>
      <protection hidden="1"/>
    </xf>
    <xf numFmtId="0" fontId="0" fillId="0" borderId="0" xfId="51" applyBorder="1" applyProtection="1">
      <alignment/>
      <protection hidden="1"/>
    </xf>
    <xf numFmtId="1" fontId="4" fillId="0" borderId="0" xfId="51" applyNumberFormat="1" applyFont="1" applyFill="1" applyBorder="1" applyAlignment="1">
      <alignment horizontal="left"/>
      <protection/>
    </xf>
    <xf numFmtId="0" fontId="4" fillId="0" borderId="0" xfId="51" applyNumberFormat="1" applyFont="1" applyFill="1" applyBorder="1" applyAlignment="1">
      <alignment horizontal="left"/>
      <protection/>
    </xf>
    <xf numFmtId="0" fontId="7" fillId="0" borderId="0" xfId="51" applyFont="1" applyFill="1" applyBorder="1" applyAlignment="1">
      <alignment horizontal="left"/>
      <protection/>
    </xf>
    <xf numFmtId="1" fontId="4" fillId="0" borderId="0" xfId="51" applyNumberFormat="1" applyFont="1" applyBorder="1" applyAlignment="1">
      <alignment horizontal="left"/>
      <protection/>
    </xf>
    <xf numFmtId="0" fontId="0" fillId="0" borderId="0" xfId="51" applyAlignment="1">
      <alignment wrapText="1"/>
      <protection/>
    </xf>
    <xf numFmtId="0" fontId="4" fillId="0" borderId="0" xfId="51" applyFont="1" applyFill="1" applyBorder="1" applyAlignment="1">
      <alignment wrapText="1"/>
      <protection/>
    </xf>
    <xf numFmtId="0" fontId="4" fillId="0" borderId="0" xfId="51" applyFont="1" applyProtection="1">
      <alignment/>
      <protection hidden="1"/>
    </xf>
    <xf numFmtId="0" fontId="16" fillId="0" borderId="0" xfId="51" applyFont="1" applyProtection="1">
      <alignment/>
      <protection hidden="1"/>
    </xf>
    <xf numFmtId="0" fontId="4" fillId="0" borderId="0" xfId="51" applyFont="1" applyBorder="1" applyProtection="1">
      <alignment/>
      <protection hidden="1"/>
    </xf>
    <xf numFmtId="0" fontId="5" fillId="33" borderId="17" xfId="51" applyFont="1" applyFill="1" applyBorder="1" applyProtection="1">
      <alignment/>
      <protection locked="0"/>
    </xf>
    <xf numFmtId="0" fontId="6" fillId="0" borderId="0" xfId="51" applyFont="1">
      <alignment/>
      <protection/>
    </xf>
    <xf numFmtId="0" fontId="4" fillId="0" borderId="0" xfId="51" applyFont="1" applyAlignment="1">
      <alignment horizontal="left"/>
      <protection/>
    </xf>
    <xf numFmtId="0" fontId="4" fillId="0" borderId="0" xfId="51" applyFont="1" applyFill="1" applyBorder="1" applyAlignment="1">
      <alignment horizontal="right"/>
      <protection/>
    </xf>
    <xf numFmtId="0" fontId="17" fillId="0" borderId="18" xfId="51" applyFont="1" applyFill="1" applyBorder="1" applyAlignment="1">
      <alignment horizontal="center" vertical="center" wrapText="1"/>
      <protection/>
    </xf>
    <xf numFmtId="0" fontId="17" fillId="0" borderId="19" xfId="51" applyFont="1" applyFill="1" applyBorder="1" applyAlignment="1">
      <alignment vertical="center"/>
      <protection/>
    </xf>
    <xf numFmtId="0" fontId="17" fillId="0" borderId="20" xfId="51" applyFont="1" applyFill="1" applyBorder="1" applyAlignment="1">
      <alignment horizontal="center" vertical="center"/>
      <protection/>
    </xf>
    <xf numFmtId="0" fontId="17" fillId="0" borderId="20" xfId="51" applyFont="1" applyFill="1" applyBorder="1" applyAlignment="1">
      <alignment horizontal="center" vertical="center" wrapText="1"/>
      <protection/>
    </xf>
    <xf numFmtId="0" fontId="17" fillId="0" borderId="0" xfId="51" applyFont="1" applyFill="1" applyBorder="1" applyAlignment="1">
      <alignment horizontal="center" vertical="center" wrapText="1"/>
      <protection/>
    </xf>
    <xf numFmtId="0" fontId="0" fillId="0" borderId="0" xfId="51" applyFill="1" applyBorder="1" applyAlignment="1">
      <alignment horizontal="center"/>
      <protection/>
    </xf>
    <xf numFmtId="1" fontId="4" fillId="0" borderId="21" xfId="51" applyNumberFormat="1" applyFont="1" applyFill="1" applyBorder="1" applyAlignment="1">
      <alignment horizontal="left"/>
      <protection/>
    </xf>
    <xf numFmtId="1" fontId="4" fillId="0" borderId="22" xfId="51" applyNumberFormat="1" applyFont="1" applyFill="1" applyBorder="1" applyAlignment="1">
      <alignment horizontal="left"/>
      <protection/>
    </xf>
    <xf numFmtId="1" fontId="4" fillId="0" borderId="23" xfId="51" applyNumberFormat="1" applyFont="1" applyFill="1" applyBorder="1" applyAlignment="1">
      <alignment horizontal="left"/>
      <protection/>
    </xf>
    <xf numFmtId="0" fontId="12" fillId="0" borderId="21" xfId="51" applyFont="1" applyBorder="1" applyAlignment="1">
      <alignment horizontal="left" vertical="center"/>
      <protection/>
    </xf>
    <xf numFmtId="0" fontId="4" fillId="34" borderId="24" xfId="51" applyFont="1" applyFill="1" applyBorder="1" applyAlignment="1">
      <alignment wrapText="1"/>
      <protection/>
    </xf>
    <xf numFmtId="0" fontId="4" fillId="34" borderId="0" xfId="51" applyFont="1" applyFill="1" applyBorder="1" applyAlignment="1">
      <alignment horizontal="center"/>
      <protection/>
    </xf>
    <xf numFmtId="166" fontId="4" fillId="34" borderId="0" xfId="51" applyNumberFormat="1" applyFont="1" applyFill="1" applyBorder="1" applyAlignment="1">
      <alignment horizontal="center"/>
      <protection/>
    </xf>
    <xf numFmtId="1" fontId="4" fillId="34" borderId="25" xfId="51" applyNumberFormat="1" applyFont="1" applyFill="1" applyBorder="1" applyAlignment="1">
      <alignment horizontal="center"/>
      <protection/>
    </xf>
    <xf numFmtId="0" fontId="4" fillId="34" borderId="25" xfId="51" applyNumberFormat="1" applyFont="1" applyFill="1" applyBorder="1" applyAlignment="1">
      <alignment horizontal="center"/>
      <protection/>
    </xf>
    <xf numFmtId="0" fontId="7" fillId="34" borderId="11" xfId="51" applyFont="1" applyFill="1" applyBorder="1" applyAlignment="1">
      <alignment horizontal="center"/>
      <protection/>
    </xf>
    <xf numFmtId="0" fontId="7" fillId="34" borderId="15" xfId="51" applyFont="1" applyFill="1" applyBorder="1" applyAlignment="1">
      <alignment horizontal="center"/>
      <protection/>
    </xf>
    <xf numFmtId="0" fontId="17" fillId="34" borderId="10" xfId="51" applyFont="1" applyFill="1" applyBorder="1" applyAlignment="1">
      <alignment wrapText="1"/>
      <protection/>
    </xf>
    <xf numFmtId="0" fontId="6" fillId="35" borderId="11" xfId="51" applyFont="1" applyFill="1" applyBorder="1" applyAlignment="1">
      <alignment horizontal="center"/>
      <protection/>
    </xf>
    <xf numFmtId="0" fontId="7" fillId="35" borderId="11" xfId="51" applyFont="1" applyFill="1" applyBorder="1" applyAlignment="1">
      <alignment horizontal="center"/>
      <protection/>
    </xf>
    <xf numFmtId="0" fontId="7" fillId="35" borderId="15" xfId="51" applyFont="1" applyFill="1" applyBorder="1" applyAlignment="1">
      <alignment horizontal="center"/>
      <protection/>
    </xf>
    <xf numFmtId="0" fontId="6" fillId="35" borderId="0" xfId="51" applyFont="1" applyFill="1" applyBorder="1" applyAlignment="1">
      <alignment horizontal="center"/>
      <protection/>
    </xf>
    <xf numFmtId="0" fontId="7" fillId="35" borderId="0" xfId="51" applyFont="1" applyFill="1" applyBorder="1" applyAlignment="1">
      <alignment horizontal="center"/>
      <protection/>
    </xf>
    <xf numFmtId="0" fontId="7" fillId="35" borderId="25" xfId="51" applyFont="1" applyFill="1" applyBorder="1" applyAlignment="1">
      <alignment horizontal="center"/>
      <protection/>
    </xf>
    <xf numFmtId="0" fontId="4" fillId="35" borderId="24" xfId="51" applyFont="1" applyFill="1" applyBorder="1" applyAlignment="1">
      <alignment wrapText="1"/>
      <protection/>
    </xf>
    <xf numFmtId="0" fontId="4" fillId="35" borderId="0" xfId="51" applyFont="1" applyFill="1" applyBorder="1" applyAlignment="1">
      <alignment horizontal="center"/>
      <protection/>
    </xf>
    <xf numFmtId="0" fontId="4" fillId="35" borderId="0" xfId="53" applyFont="1" applyFill="1" applyBorder="1" applyAlignment="1" applyProtection="1">
      <alignment horizontal="center"/>
      <protection locked="0"/>
    </xf>
    <xf numFmtId="0" fontId="4" fillId="35" borderId="0" xfId="51" applyFont="1" applyFill="1" applyBorder="1" applyAlignment="1" applyProtection="1">
      <alignment horizontal="center"/>
      <protection locked="0"/>
    </xf>
    <xf numFmtId="1" fontId="4" fillId="35" borderId="25" xfId="51" applyNumberFormat="1" applyFont="1" applyFill="1" applyBorder="1" applyAlignment="1">
      <alignment horizontal="center"/>
      <protection/>
    </xf>
    <xf numFmtId="166" fontId="4" fillId="35" borderId="0" xfId="51" applyNumberFormat="1" applyFont="1" applyFill="1" applyBorder="1" applyAlignment="1">
      <alignment horizontal="center"/>
      <protection/>
    </xf>
    <xf numFmtId="0" fontId="0" fillId="35" borderId="0" xfId="51" applyFill="1" applyBorder="1" applyAlignment="1">
      <alignment horizontal="center"/>
      <protection/>
    </xf>
    <xf numFmtId="0" fontId="4" fillId="35" borderId="12" xfId="51" applyFont="1" applyFill="1" applyBorder="1" applyAlignment="1">
      <alignment wrapText="1"/>
      <protection/>
    </xf>
    <xf numFmtId="0" fontId="4" fillId="35" borderId="13" xfId="51" applyFont="1" applyFill="1" applyBorder="1" applyAlignment="1">
      <alignment horizontal="center"/>
      <protection/>
    </xf>
    <xf numFmtId="1" fontId="4" fillId="35" borderId="16" xfId="51" applyNumberFormat="1" applyFont="1" applyFill="1" applyBorder="1" applyAlignment="1">
      <alignment horizontal="center"/>
      <protection/>
    </xf>
    <xf numFmtId="0" fontId="17" fillId="35" borderId="10" xfId="51" applyFont="1" applyFill="1" applyBorder="1" applyAlignment="1">
      <alignment wrapText="1"/>
      <protection/>
    </xf>
    <xf numFmtId="0" fontId="18" fillId="35" borderId="24" xfId="51" applyFont="1" applyFill="1" applyBorder="1" applyAlignment="1">
      <alignment/>
      <protection/>
    </xf>
    <xf numFmtId="0" fontId="18" fillId="35" borderId="24" xfId="51" applyFont="1" applyFill="1" applyBorder="1" applyAlignment="1">
      <alignment wrapText="1"/>
      <protection/>
    </xf>
    <xf numFmtId="0" fontId="4" fillId="34" borderId="17" xfId="53" applyFont="1" applyFill="1" applyBorder="1" applyAlignment="1" applyProtection="1">
      <alignment horizontal="center"/>
      <protection locked="0"/>
    </xf>
    <xf numFmtId="0" fontId="4" fillId="35" borderId="17" xfId="53" applyFont="1" applyFill="1" applyBorder="1" applyAlignment="1" applyProtection="1">
      <alignment horizontal="center"/>
      <protection locked="0"/>
    </xf>
    <xf numFmtId="0" fontId="4" fillId="35" borderId="17" xfId="51" applyFont="1" applyFill="1" applyBorder="1" applyAlignment="1" applyProtection="1">
      <alignment horizontal="center"/>
      <protection locked="0"/>
    </xf>
    <xf numFmtId="0" fontId="4" fillId="35" borderId="26" xfId="51" applyFont="1" applyFill="1" applyBorder="1" applyAlignment="1" applyProtection="1">
      <alignment horizontal="center"/>
      <protection locked="0"/>
    </xf>
    <xf numFmtId="0" fontId="4" fillId="34" borderId="12" xfId="51" applyFont="1" applyFill="1" applyBorder="1" applyAlignment="1">
      <alignment wrapText="1"/>
      <protection/>
    </xf>
    <xf numFmtId="0" fontId="4" fillId="34" borderId="13" xfId="51" applyFont="1" applyFill="1" applyBorder="1" applyAlignment="1">
      <alignment horizontal="center"/>
      <protection/>
    </xf>
    <xf numFmtId="0" fontId="4" fillId="34" borderId="26" xfId="53" applyFont="1" applyFill="1" applyBorder="1" applyAlignment="1" applyProtection="1">
      <alignment horizontal="center"/>
      <protection locked="0"/>
    </xf>
    <xf numFmtId="1" fontId="4" fillId="34" borderId="16" xfId="51" applyNumberFormat="1" applyFont="1" applyFill="1" applyBorder="1" applyAlignment="1">
      <alignment horizontal="center"/>
      <protection/>
    </xf>
    <xf numFmtId="0" fontId="7" fillId="0" borderId="21" xfId="51" applyFont="1" applyFill="1" applyBorder="1" applyAlignment="1">
      <alignment horizontal="left"/>
      <protection/>
    </xf>
    <xf numFmtId="0" fontId="65" fillId="0" borderId="0" xfId="51" applyFont="1" applyBorder="1" applyAlignment="1">
      <alignment horizontal="left" vertical="center"/>
      <protection/>
    </xf>
    <xf numFmtId="0" fontId="66" fillId="0" borderId="0" xfId="51" applyFont="1" applyBorder="1" applyAlignment="1">
      <alignment horizontal="left" vertical="center"/>
      <protection/>
    </xf>
    <xf numFmtId="0" fontId="65" fillId="0" borderId="0" xfId="51" applyFont="1" applyBorder="1" applyAlignment="1">
      <alignment horizontal="center" vertical="center"/>
      <protection/>
    </xf>
    <xf numFmtId="0" fontId="66" fillId="0" borderId="0" xfId="51" applyFont="1" applyBorder="1" applyAlignment="1">
      <alignment horizontal="center" vertical="center"/>
      <protection/>
    </xf>
    <xf numFmtId="0" fontId="67" fillId="0" borderId="0" xfId="51" applyFont="1" applyBorder="1" applyAlignment="1">
      <alignment horizontal="center" vertical="center"/>
      <protection/>
    </xf>
    <xf numFmtId="0" fontId="6" fillId="36" borderId="11" xfId="51" applyFont="1" applyFill="1" applyBorder="1" applyAlignment="1">
      <alignment horizontal="center"/>
      <protection/>
    </xf>
    <xf numFmtId="0" fontId="7" fillId="36" borderId="11" xfId="51" applyFont="1" applyFill="1" applyBorder="1" applyAlignment="1">
      <alignment horizontal="center"/>
      <protection/>
    </xf>
    <xf numFmtId="0" fontId="7" fillId="36" borderId="15" xfId="51" applyFont="1" applyFill="1" applyBorder="1" applyAlignment="1">
      <alignment horizontal="center"/>
      <protection/>
    </xf>
    <xf numFmtId="0" fontId="4" fillId="36" borderId="24" xfId="51" applyFont="1" applyFill="1" applyBorder="1" applyAlignment="1">
      <alignment wrapText="1"/>
      <protection/>
    </xf>
    <xf numFmtId="0" fontId="4" fillId="36" borderId="0" xfId="51" applyFont="1" applyFill="1" applyBorder="1" applyAlignment="1">
      <alignment horizontal="center"/>
      <protection/>
    </xf>
    <xf numFmtId="166" fontId="4" fillId="36" borderId="0" xfId="51" applyNumberFormat="1" applyFont="1" applyFill="1" applyBorder="1" applyAlignment="1">
      <alignment horizontal="center"/>
      <protection/>
    </xf>
    <xf numFmtId="1" fontId="4" fillId="36" borderId="25" xfId="51" applyNumberFormat="1" applyFont="1" applyFill="1" applyBorder="1" applyAlignment="1">
      <alignment horizontal="center"/>
      <protection/>
    </xf>
    <xf numFmtId="0" fontId="17" fillId="36" borderId="10" xfId="51" applyFont="1" applyFill="1" applyBorder="1" applyAlignment="1">
      <alignment wrapText="1"/>
      <protection/>
    </xf>
    <xf numFmtId="0" fontId="17" fillId="37" borderId="10" xfId="51" applyFont="1" applyFill="1" applyBorder="1" applyAlignment="1">
      <alignment wrapText="1"/>
      <protection/>
    </xf>
    <xf numFmtId="0" fontId="6" fillId="37" borderId="11" xfId="51" applyFont="1" applyFill="1" applyBorder="1" applyAlignment="1">
      <alignment horizontal="center"/>
      <protection/>
    </xf>
    <xf numFmtId="0" fontId="7" fillId="37" borderId="11" xfId="51" applyFont="1" applyFill="1" applyBorder="1" applyAlignment="1">
      <alignment horizontal="center"/>
      <protection/>
    </xf>
    <xf numFmtId="0" fontId="7" fillId="37" borderId="15" xfId="51" applyFont="1" applyFill="1" applyBorder="1" applyAlignment="1">
      <alignment horizontal="center"/>
      <protection/>
    </xf>
    <xf numFmtId="0" fontId="4" fillId="37" borderId="24" xfId="51" applyFont="1" applyFill="1" applyBorder="1" applyAlignment="1">
      <alignment wrapText="1"/>
      <protection/>
    </xf>
    <xf numFmtId="0" fontId="4" fillId="37" borderId="0" xfId="51" applyFont="1" applyFill="1" applyBorder="1" applyAlignment="1">
      <alignment horizontal="center"/>
      <protection/>
    </xf>
    <xf numFmtId="166" fontId="4" fillId="37" borderId="0" xfId="51" applyNumberFormat="1" applyFont="1" applyFill="1" applyBorder="1" applyAlignment="1">
      <alignment horizontal="center"/>
      <protection/>
    </xf>
    <xf numFmtId="1" fontId="4" fillId="37" borderId="25" xfId="51" applyNumberFormat="1" applyFont="1" applyFill="1" applyBorder="1" applyAlignment="1">
      <alignment horizontal="center"/>
      <protection/>
    </xf>
    <xf numFmtId="0" fontId="4" fillId="37" borderId="13" xfId="51" applyFont="1" applyFill="1" applyBorder="1" applyAlignment="1">
      <alignment horizontal="center"/>
      <protection/>
    </xf>
    <xf numFmtId="1" fontId="4" fillId="37" borderId="16" xfId="51" applyNumberFormat="1" applyFont="1" applyFill="1" applyBorder="1" applyAlignment="1">
      <alignment horizontal="center"/>
      <protection/>
    </xf>
    <xf numFmtId="0" fontId="0" fillId="0" borderId="19" xfId="51" applyBorder="1" applyAlignment="1">
      <alignment horizontal="center"/>
      <protection/>
    </xf>
    <xf numFmtId="0" fontId="7" fillId="0" borderId="21" xfId="51" applyFont="1" applyFill="1" applyBorder="1" applyAlignment="1">
      <alignment horizontal="center"/>
      <protection/>
    </xf>
    <xf numFmtId="0" fontId="6" fillId="37" borderId="0" xfId="51" applyFont="1" applyFill="1" applyBorder="1" applyAlignment="1">
      <alignment horizontal="center"/>
      <protection/>
    </xf>
    <xf numFmtId="0" fontId="7" fillId="37" borderId="0" xfId="51" applyFont="1" applyFill="1" applyBorder="1" applyAlignment="1">
      <alignment horizontal="center"/>
      <protection/>
    </xf>
    <xf numFmtId="0" fontId="7" fillId="37" borderId="25" xfId="51" applyFont="1" applyFill="1" applyBorder="1" applyAlignment="1">
      <alignment horizontal="center"/>
      <protection/>
    </xf>
    <xf numFmtId="0" fontId="18" fillId="37" borderId="24" xfId="51" applyFont="1" applyFill="1" applyBorder="1" applyAlignment="1">
      <alignment/>
      <protection/>
    </xf>
    <xf numFmtId="1" fontId="4" fillId="0" borderId="27" xfId="51" applyNumberFormat="1" applyFont="1" applyFill="1" applyBorder="1" applyAlignment="1">
      <alignment horizontal="left" wrapText="1"/>
      <protection/>
    </xf>
    <xf numFmtId="0" fontId="4" fillId="0" borderId="0" xfId="51" applyFont="1" applyBorder="1" applyAlignment="1" applyProtection="1">
      <alignment horizontal="center"/>
      <protection hidden="1"/>
    </xf>
    <xf numFmtId="0" fontId="67" fillId="0" borderId="0" xfId="51" applyFont="1" applyBorder="1" applyAlignment="1">
      <alignment horizontal="left" vertical="center"/>
      <protection/>
    </xf>
    <xf numFmtId="0" fontId="65" fillId="0" borderId="0" xfId="51" applyFont="1" applyBorder="1" applyAlignment="1">
      <alignment horizontal="right" vertical="center"/>
      <protection/>
    </xf>
    <xf numFmtId="0" fontId="9" fillId="0" borderId="0" xfId="51" applyFont="1" applyFill="1" applyBorder="1" applyAlignment="1">
      <alignment horizontal="right"/>
      <protection/>
    </xf>
    <xf numFmtId="0" fontId="9" fillId="0" borderId="0" xfId="51" applyFont="1" applyFill="1" applyBorder="1" applyAlignment="1">
      <alignment horizontal="right" vertical="center"/>
      <protection/>
    </xf>
    <xf numFmtId="0" fontId="4" fillId="0" borderId="0" xfId="51" applyFont="1" applyFill="1" applyBorder="1" applyAlignment="1">
      <alignment horizontal="center" vertical="center" wrapText="1"/>
      <protection/>
    </xf>
    <xf numFmtId="1" fontId="5" fillId="0" borderId="0" xfId="51" applyNumberFormat="1" applyFont="1" applyFill="1" applyBorder="1" applyAlignment="1">
      <alignment horizontal="center"/>
      <protection/>
    </xf>
    <xf numFmtId="0" fontId="8" fillId="0" borderId="0" xfId="51" applyFont="1" applyFill="1" applyBorder="1" applyAlignment="1">
      <alignment horizontal="center"/>
      <protection/>
    </xf>
    <xf numFmtId="0" fontId="16" fillId="0" borderId="0" xfId="51" applyFont="1" applyFill="1" applyBorder="1" applyAlignment="1">
      <alignment horizontal="right"/>
      <protection/>
    </xf>
    <xf numFmtId="2" fontId="9" fillId="0" borderId="28" xfId="51" applyNumberFormat="1" applyFont="1" applyFill="1" applyBorder="1" applyAlignment="1">
      <alignment horizontal="center"/>
      <protection/>
    </xf>
    <xf numFmtId="9" fontId="5" fillId="0" borderId="29" xfId="54" applyFont="1" applyFill="1" applyBorder="1" applyAlignment="1" applyProtection="1">
      <alignment horizontal="center"/>
      <protection hidden="1"/>
    </xf>
    <xf numFmtId="9" fontId="5" fillId="0" borderId="30" xfId="54" applyFont="1" applyFill="1" applyBorder="1" applyAlignment="1" applyProtection="1">
      <alignment horizontal="center"/>
      <protection hidden="1"/>
    </xf>
    <xf numFmtId="9" fontId="5" fillId="0" borderId="31" xfId="54" applyFont="1" applyFill="1" applyBorder="1" applyAlignment="1" applyProtection="1">
      <alignment horizontal="center"/>
      <protection hidden="1"/>
    </xf>
    <xf numFmtId="0" fontId="0" fillId="0" borderId="0" xfId="50" applyAlignment="1">
      <alignment horizontal="center" readingOrder="2"/>
      <protection/>
    </xf>
    <xf numFmtId="0" fontId="68" fillId="0" borderId="0" xfId="51" applyFont="1" applyBorder="1" applyAlignment="1">
      <alignment horizontal="center" vertical="center"/>
      <protection/>
    </xf>
    <xf numFmtId="0" fontId="69" fillId="0" borderId="0" xfId="51" applyFont="1" applyBorder="1" applyAlignment="1">
      <alignment horizontal="center" vertical="center"/>
      <protection/>
    </xf>
    <xf numFmtId="0" fontId="70" fillId="0" borderId="21" xfId="51" applyFont="1" applyBorder="1" applyAlignment="1">
      <alignment horizontal="center" vertical="center"/>
      <protection/>
    </xf>
    <xf numFmtId="0" fontId="69" fillId="0" borderId="0" xfId="51" applyFont="1" applyBorder="1" applyAlignment="1">
      <alignment horizontal="right" vertical="center"/>
      <protection/>
    </xf>
    <xf numFmtId="0" fontId="70" fillId="0" borderId="0" xfId="51" applyFont="1" applyBorder="1" applyAlignment="1">
      <alignment horizontal="right" vertical="center"/>
      <protection/>
    </xf>
    <xf numFmtId="0" fontId="0" fillId="0" borderId="13" xfId="50" applyNumberFormat="1" applyBorder="1" applyAlignment="1">
      <alignment horizontal="left" vertical="top" wrapText="1" readingOrder="2"/>
      <protection/>
    </xf>
    <xf numFmtId="0" fontId="4" fillId="36" borderId="17" xfId="53" applyFont="1" applyFill="1" applyBorder="1" applyAlignment="1" applyProtection="1">
      <alignment horizontal="center"/>
      <protection locked="0"/>
    </xf>
    <xf numFmtId="0" fontId="4" fillId="37" borderId="17" xfId="53" applyFont="1" applyFill="1" applyBorder="1" applyAlignment="1" applyProtection="1">
      <alignment horizontal="center"/>
      <protection locked="0"/>
    </xf>
    <xf numFmtId="0" fontId="4" fillId="37" borderId="17" xfId="51" applyFont="1" applyFill="1" applyBorder="1" applyAlignment="1" applyProtection="1">
      <alignment horizontal="center"/>
      <protection locked="0"/>
    </xf>
    <xf numFmtId="0" fontId="4" fillId="36" borderId="32" xfId="53" applyFont="1" applyFill="1" applyBorder="1" applyAlignment="1" applyProtection="1">
      <alignment horizontal="center"/>
      <protection locked="0"/>
    </xf>
    <xf numFmtId="0" fontId="0" fillId="0" borderId="10" xfId="51" applyBorder="1" applyAlignment="1">
      <alignment horizontal="center"/>
      <protection/>
    </xf>
    <xf numFmtId="0" fontId="17" fillId="0" borderId="11" xfId="51" applyFont="1" applyFill="1" applyBorder="1" applyAlignment="1">
      <alignment horizontal="center" vertical="center"/>
      <protection/>
    </xf>
    <xf numFmtId="0" fontId="17" fillId="0" borderId="15" xfId="51" applyFont="1" applyFill="1" applyBorder="1" applyAlignment="1">
      <alignment horizontal="center" vertical="center" wrapText="1"/>
      <protection/>
    </xf>
    <xf numFmtId="0" fontId="7" fillId="0" borderId="33" xfId="51" applyFont="1" applyFill="1" applyBorder="1" applyAlignment="1">
      <alignment horizontal="left"/>
      <protection/>
    </xf>
    <xf numFmtId="0" fontId="7" fillId="0" borderId="27" xfId="51" applyFont="1" applyFill="1" applyBorder="1" applyAlignment="1">
      <alignment horizontal="left"/>
      <protection/>
    </xf>
    <xf numFmtId="0" fontId="69" fillId="0" borderId="22" xfId="51" applyFont="1" applyBorder="1" applyAlignment="1">
      <alignment horizontal="center" vertical="center"/>
      <protection/>
    </xf>
    <xf numFmtId="0" fontId="70" fillId="0" borderId="23" xfId="51" applyFont="1" applyBorder="1" applyAlignment="1">
      <alignment horizontal="center" vertical="center"/>
      <protection/>
    </xf>
    <xf numFmtId="1" fontId="4" fillId="0" borderId="34" xfId="51" applyNumberFormat="1" applyFont="1" applyFill="1" applyBorder="1" applyAlignment="1">
      <alignment horizontal="left"/>
      <protection/>
    </xf>
    <xf numFmtId="0" fontId="4" fillId="37" borderId="26" xfId="53" applyFont="1" applyFill="1" applyBorder="1" applyAlignment="1" applyProtection="1">
      <alignment horizontal="center"/>
      <protection locked="0"/>
    </xf>
    <xf numFmtId="0" fontId="4" fillId="37" borderId="12" xfId="51" applyFont="1" applyFill="1" applyBorder="1" applyAlignment="1">
      <alignment/>
      <protection/>
    </xf>
    <xf numFmtId="166" fontId="4" fillId="37" borderId="13" xfId="51" applyNumberFormat="1" applyFont="1" applyFill="1" applyBorder="1" applyAlignment="1">
      <alignment horizontal="center"/>
      <protection/>
    </xf>
    <xf numFmtId="0" fontId="68" fillId="0" borderId="34" xfId="51" applyFont="1" applyBorder="1" applyAlignment="1">
      <alignment horizontal="center" vertical="center"/>
      <protection/>
    </xf>
    <xf numFmtId="0" fontId="4" fillId="0" borderId="0" xfId="51" applyFont="1" applyBorder="1" applyProtection="1">
      <alignment/>
      <protection hidden="1"/>
    </xf>
    <xf numFmtId="0" fontId="70" fillId="0" borderId="21" xfId="51" applyFont="1" applyFill="1" applyBorder="1" applyAlignment="1">
      <alignment horizontal="center" vertical="center"/>
      <protection/>
    </xf>
    <xf numFmtId="0" fontId="0" fillId="0" borderId="0" xfId="50" applyFill="1" applyAlignment="1">
      <alignment vertical="top" readingOrder="2"/>
      <protection/>
    </xf>
    <xf numFmtId="0" fontId="0" fillId="0" borderId="0" xfId="50" applyFill="1" applyBorder="1" applyAlignment="1">
      <alignment vertical="top" readingOrder="2"/>
      <protection/>
    </xf>
    <xf numFmtId="0" fontId="0" fillId="0" borderId="0" xfId="50" applyFill="1" applyBorder="1" applyAlignment="1">
      <alignment horizontal="left" vertical="top" wrapText="1" readingOrder="2"/>
      <protection/>
    </xf>
    <xf numFmtId="0" fontId="69" fillId="0" borderId="0" xfId="51" applyFont="1" applyFill="1" applyBorder="1" applyAlignment="1">
      <alignment horizontal="center" vertical="center"/>
      <protection/>
    </xf>
    <xf numFmtId="0" fontId="68" fillId="0" borderId="0" xfId="51" applyFont="1" applyFill="1" applyBorder="1" applyAlignment="1">
      <alignment horizontal="center" vertical="center"/>
      <protection/>
    </xf>
    <xf numFmtId="0" fontId="71" fillId="38" borderId="0" xfId="50" applyFont="1" applyFill="1" applyAlignment="1">
      <alignment vertical="top" readingOrder="2"/>
      <protection/>
    </xf>
    <xf numFmtId="0" fontId="71" fillId="38" borderId="14" xfId="50" applyFont="1" applyFill="1" applyBorder="1" applyAlignment="1">
      <alignment vertical="top" readingOrder="2"/>
      <protection/>
    </xf>
    <xf numFmtId="0" fontId="71" fillId="38" borderId="14" xfId="52" applyFont="1" applyFill="1" applyBorder="1" applyAlignment="1" applyProtection="1">
      <alignment horizontal="center" vertical="center" wrapText="1"/>
      <protection hidden="1"/>
    </xf>
    <xf numFmtId="0" fontId="0" fillId="0" borderId="14" xfId="50" applyFill="1" applyBorder="1" applyAlignment="1">
      <alignment vertical="top" readingOrder="2"/>
      <protection/>
    </xf>
    <xf numFmtId="0" fontId="0" fillId="39" borderId="35" xfId="51" applyFont="1" applyFill="1" applyBorder="1" applyAlignment="1">
      <alignment horizontal="left" vertical="top" wrapText="1"/>
      <protection/>
    </xf>
    <xf numFmtId="0" fontId="0" fillId="39" borderId="35" xfId="50" applyFont="1" applyFill="1" applyBorder="1" applyAlignment="1">
      <alignment vertical="top" wrapText="1" readingOrder="2"/>
      <protection/>
    </xf>
    <xf numFmtId="0" fontId="13" fillId="35" borderId="35" xfId="51" applyFont="1" applyFill="1" applyBorder="1" applyAlignment="1">
      <alignment horizontal="left" vertical="top" wrapText="1"/>
      <protection/>
    </xf>
    <xf numFmtId="0" fontId="0" fillId="35" borderId="35" xfId="51" applyFont="1" applyFill="1" applyBorder="1" applyAlignment="1">
      <alignment horizontal="left" vertical="top" wrapText="1"/>
      <protection/>
    </xf>
    <xf numFmtId="0" fontId="71" fillId="35" borderId="35" xfId="51" applyFont="1" applyFill="1" applyBorder="1" applyAlignment="1">
      <alignment horizontal="left" vertical="top" wrapText="1"/>
      <protection/>
    </xf>
    <xf numFmtId="0" fontId="0" fillId="0" borderId="35" xfId="51" applyFont="1" applyFill="1" applyBorder="1" applyAlignment="1">
      <alignment horizontal="left" vertical="top" wrapText="1"/>
      <protection/>
    </xf>
    <xf numFmtId="0" fontId="13" fillId="36" borderId="35" xfId="51" applyFont="1" applyFill="1" applyBorder="1" applyAlignment="1">
      <alignment horizontal="left" vertical="top" wrapText="1"/>
      <protection/>
    </xf>
    <xf numFmtId="0" fontId="0" fillId="36" borderId="35" xfId="51" applyFont="1" applyFill="1" applyBorder="1" applyAlignment="1">
      <alignment horizontal="left" vertical="top" wrapText="1"/>
      <protection/>
    </xf>
    <xf numFmtId="0" fontId="13" fillId="37" borderId="35" xfId="51" applyFont="1" applyFill="1" applyBorder="1" applyAlignment="1">
      <alignment horizontal="left" vertical="top" wrapText="1"/>
      <protection/>
    </xf>
    <xf numFmtId="0" fontId="0" fillId="37" borderId="35" xfId="51" applyFont="1" applyFill="1" applyBorder="1" applyAlignment="1">
      <alignment horizontal="left" vertical="top" wrapText="1"/>
      <protection/>
    </xf>
    <xf numFmtId="0" fontId="0" fillId="0" borderId="0" xfId="51" applyFont="1" applyFill="1" applyBorder="1" applyAlignment="1">
      <alignment horizontal="left" vertical="top" wrapText="1"/>
      <protection/>
    </xf>
    <xf numFmtId="0" fontId="13" fillId="39" borderId="36" xfId="50" applyFont="1" applyFill="1" applyBorder="1" applyAlignment="1">
      <alignment vertical="top" readingOrder="2"/>
      <protection/>
    </xf>
    <xf numFmtId="0" fontId="0" fillId="37" borderId="0" xfId="51" applyFont="1" applyFill="1" applyBorder="1" applyAlignment="1">
      <alignment horizontal="left" vertical="top" wrapText="1"/>
      <protection/>
    </xf>
    <xf numFmtId="0" fontId="13" fillId="0" borderId="0" xfId="52" applyFont="1" applyBorder="1" applyAlignment="1" applyProtection="1">
      <alignment vertical="top"/>
      <protection hidden="1"/>
    </xf>
    <xf numFmtId="0" fontId="0" fillId="0" borderId="0" xfId="52" applyFill="1" applyBorder="1" applyAlignment="1" applyProtection="1">
      <alignment horizontal="center" vertical="center" wrapText="1"/>
      <protection hidden="1"/>
    </xf>
    <xf numFmtId="0" fontId="0" fillId="0" borderId="0" xfId="50" applyBorder="1" applyAlignment="1">
      <alignment horizontal="left" vertical="top" wrapText="1" readingOrder="2"/>
      <protection/>
    </xf>
    <xf numFmtId="1" fontId="4" fillId="0" borderId="0" xfId="51" applyNumberFormat="1" applyFont="1" applyFill="1" applyBorder="1" applyAlignment="1">
      <alignment horizontal="left" vertical="center"/>
      <protection/>
    </xf>
  </cellXfs>
  <cellStyles count="54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Normal_Grönytefaktor Norra Djurgårdsstaden_version3" xfId="51"/>
    <cellStyle name="Normal_Grönytefaktor Norra Djurgårdsstaden_version3 2" xfId="52"/>
    <cellStyle name="Normal_Grönytefaktor Norra Djurgårdsstaden_version3 3" xfId="53"/>
    <cellStyle name="Percent" xfId="54"/>
    <cellStyle name="Procent 2" xfId="55"/>
    <cellStyle name="Rubrik" xfId="56"/>
    <cellStyle name="Rubrik 1" xfId="57"/>
    <cellStyle name="Rubrik 2" xfId="58"/>
    <cellStyle name="Rubrik 3" xfId="59"/>
    <cellStyle name="Rubrik 4" xfId="60"/>
    <cellStyle name="Summa" xfId="61"/>
    <cellStyle name="Comma" xfId="62"/>
    <cellStyle name="Comma [0]" xfId="63"/>
    <cellStyle name="Utdata" xfId="64"/>
    <cellStyle name="Currency" xfId="65"/>
    <cellStyle name="Currency [0]" xfId="66"/>
    <cellStyle name="Varningstext" xfId="67"/>
  </cellStyles>
  <dxfs count="241">
    <dxf>
      <font>
        <color rgb="FF006100"/>
      </font>
      <fill>
        <patternFill>
          <bgColor rgb="FFC6EFCE"/>
        </patternFill>
      </fill>
    </dxf>
    <dxf>
      <fill>
        <patternFill>
          <bgColor rgb="FF3674BA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3674BA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3674BA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3674BA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E95E1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9550"/>
        </patternFill>
      </fill>
    </dxf>
    <dxf>
      <fill>
        <patternFill>
          <bgColor rgb="FF008F44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3674BA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3674BA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E95E1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E95E1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9550"/>
        </patternFill>
      </fill>
    </dxf>
    <dxf>
      <fill>
        <patternFill>
          <bgColor rgb="FF008F44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9550"/>
        </patternFill>
      </fill>
    </dxf>
    <dxf>
      <fill>
        <patternFill>
          <bgColor rgb="FF008F44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9550"/>
        </patternFill>
      </fill>
    </dxf>
    <dxf>
      <fill>
        <patternFill>
          <bgColor rgb="FF008F44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9550"/>
        </patternFill>
      </fill>
    </dxf>
    <dxf>
      <fill>
        <patternFill>
          <bgColor rgb="FF008F44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3674BA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3674BA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E95E1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E95E1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3674BA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E95E1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9550"/>
        </patternFill>
      </fill>
    </dxf>
    <dxf>
      <fill>
        <patternFill>
          <bgColor rgb="FF008F44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3674BA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9550"/>
        </patternFill>
      </fill>
    </dxf>
    <dxf>
      <fill>
        <patternFill>
          <bgColor rgb="FF008F44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9550"/>
        </patternFill>
      </fill>
    </dxf>
    <dxf>
      <fill>
        <patternFill>
          <bgColor rgb="FF008F44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9550"/>
        </patternFill>
      </fill>
    </dxf>
    <dxf>
      <fill>
        <patternFill>
          <bgColor rgb="FF008F44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3674BA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E95E1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E95E1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E95E1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3674BA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3674BA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3674BA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3674BA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3674BA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3674BA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3674BA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3674BA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3674BA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3674BA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3674BA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3674BA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3674BA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3674BA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3674BA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3674BA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3674BA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3674BA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3674BA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3674BA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3674BA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3674BA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3674BA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3674BA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3674BA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3674BA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3674BA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3674BA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3674BA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3674BA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3674BA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3674BA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3674BA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3674BA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3674BA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3674BA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E95E1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E95E1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E95E1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E95E1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E95E1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E95E1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E95E1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E95E1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E95E1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E95E1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E95E1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E95E1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E95E1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E95E1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9550"/>
        </patternFill>
      </fill>
    </dxf>
    <dxf>
      <fill>
        <patternFill>
          <bgColor rgb="FF008F44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E95E1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E95E1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E95E1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E95E1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E95E1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E95E1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E95E1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E95E1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9550"/>
        </patternFill>
      </fill>
    </dxf>
    <dxf>
      <fill>
        <patternFill>
          <bgColor rgb="FF008F44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9550"/>
        </patternFill>
      </fill>
    </dxf>
    <dxf>
      <fill>
        <patternFill>
          <bgColor rgb="FF008F44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9550"/>
        </patternFill>
      </fill>
    </dxf>
    <dxf>
      <fill>
        <patternFill>
          <bgColor rgb="FF008F44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9550"/>
        </patternFill>
      </fill>
    </dxf>
    <dxf>
      <fill>
        <patternFill>
          <bgColor rgb="FF008F44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9550"/>
        </patternFill>
      </fill>
    </dxf>
    <dxf>
      <fill>
        <patternFill>
          <bgColor rgb="FF008F44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9550"/>
        </patternFill>
      </fill>
    </dxf>
    <dxf>
      <fill>
        <patternFill>
          <bgColor rgb="FF008F44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9550"/>
        </patternFill>
      </fill>
    </dxf>
    <dxf>
      <fill>
        <patternFill>
          <bgColor rgb="FF008F44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9550"/>
        </patternFill>
      </fill>
    </dxf>
    <dxf>
      <fill>
        <patternFill>
          <bgColor rgb="FF008F44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9550"/>
        </patternFill>
      </fill>
    </dxf>
    <dxf>
      <fill>
        <patternFill>
          <bgColor rgb="FF008F44"/>
        </patternFill>
      </fill>
    </dxf>
    <dxf>
      <fill>
        <patternFill>
          <bgColor theme="7" tint="0.3999499976634979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9550"/>
        </patternFill>
      </fill>
    </dxf>
    <dxf>
      <fill>
        <patternFill>
          <bgColor theme="7" tint="0.3999499976634979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955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9550"/>
        </patternFill>
      </fill>
    </dxf>
    <dxf>
      <fill>
        <patternFill>
          <bgColor rgb="FF008F44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3674BA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E95E1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85"/>
          <c:y val="0.09325"/>
          <c:w val="0.47875"/>
          <c:h val="0.80725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D3D3D3">
                <a:alpha val="60000"/>
              </a:srgbClr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Ekosystemtjänster!$C$1:$R$1</c:f>
              <c:strCache>
                <c:ptCount val="16"/>
                <c:pt idx="0">
                  <c:v>Biologisk 
mångfald</c:v>
                </c:pt>
                <c:pt idx="1">
                  <c:v>Livsmiljöer</c:v>
                </c:pt>
                <c:pt idx="2">
                  <c:v>Naturliga 
kretslopp</c:v>
                </c:pt>
                <c:pt idx="3">
                  <c:v>Jordmåns-
bildning</c:v>
                </c:pt>
                <c:pt idx="4">
                  <c:v>Matförsörjning</c:v>
                </c:pt>
                <c:pt idx="5">
                  <c:v>Fysisk hälsa</c:v>
                </c:pt>
                <c:pt idx="6">
                  <c:v>Mentalt 
välbefinnande</c:v>
                </c:pt>
                <c:pt idx="7">
                  <c:v>Kunskap och 
inspiration</c:v>
                </c:pt>
                <c:pt idx="8">
                  <c:v>Social 
interaktion</c:v>
                </c:pt>
                <c:pt idx="9">
                  <c:v>Kulturarv och 
identitet</c:v>
                </c:pt>
                <c:pt idx="10">
                  <c:v>Reglering av 
lokalklimatet</c:v>
                </c:pt>
                <c:pt idx="11">
                  <c:v>Skydd mot 
extremväder</c:v>
                </c:pt>
                <c:pt idx="12">
                  <c:v>Luftrening</c:v>
                </c:pt>
                <c:pt idx="13">
                  <c:v>Reglering 
av buller</c:v>
                </c:pt>
                <c:pt idx="14">
                  <c:v>Rening/reglering 
av vatten</c:v>
                </c:pt>
                <c:pt idx="15">
                  <c:v>Pollinering</c:v>
                </c:pt>
              </c:strCache>
            </c:strRef>
          </c:cat>
          <c:val>
            <c:numRef>
              <c:f>Ekosystemtjänster!$C$52:$R$52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axId val="11220877"/>
        <c:axId val="33879030"/>
      </c:radarChart>
      <c:catAx>
        <c:axId val="11220877"/>
        <c:scaling>
          <c:orientation val="minMax"/>
        </c:scaling>
        <c:axPos val="b"/>
        <c:majorGridlines/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33"/>
                </a:solidFill>
              </a:defRPr>
            </a:pPr>
          </a:p>
        </c:txPr>
        <c:crossAx val="33879030"/>
        <c:crosses val="autoZero"/>
        <c:auto val="0"/>
        <c:lblOffset val="100"/>
        <c:tickLblSkip val="1"/>
        <c:noMultiLvlLbl val="0"/>
      </c:catAx>
      <c:valAx>
        <c:axId val="33879030"/>
        <c:scaling>
          <c:orientation val="minMax"/>
          <c:max val="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out"/>
        <c:minorTickMark val="none"/>
        <c:tickLblPos val="none"/>
        <c:crossAx val="112208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1514475</xdr:colOff>
      <xdr:row>102</xdr:row>
      <xdr:rowOff>161925</xdr:rowOff>
    </xdr:from>
    <xdr:to>
      <xdr:col>8</xdr:col>
      <xdr:colOff>66675</xdr:colOff>
      <xdr:row>133</xdr:row>
      <xdr:rowOff>161925</xdr:rowOff>
    </xdr:to>
    <xdr:graphicFrame>
      <xdr:nvGraphicFramePr>
        <xdr:cNvPr id="1" name="Diagram 5"/>
        <xdr:cNvGraphicFramePr/>
      </xdr:nvGraphicFramePr>
      <xdr:xfrm>
        <a:off x="2124075" y="25536525"/>
        <a:ext cx="8477250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1800225</xdr:colOff>
      <xdr:row>96</xdr:row>
      <xdr:rowOff>28575</xdr:rowOff>
    </xdr:from>
    <xdr:to>
      <xdr:col>8</xdr:col>
      <xdr:colOff>28575</xdr:colOff>
      <xdr:row>138</xdr:row>
      <xdr:rowOff>104775</xdr:rowOff>
    </xdr:to>
    <xdr:pic>
      <xdr:nvPicPr>
        <xdr:cNvPr id="2" name="Bildobjekt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09825" y="24431625"/>
          <a:ext cx="8153400" cy="6877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9"/>
  <sheetViews>
    <sheetView tabSelected="1" zoomScale="70" zoomScaleNormal="70" zoomScalePageLayoutView="0" workbookViewId="0" topLeftCell="A1">
      <selection activeCell="E21" sqref="E21"/>
    </sheetView>
  </sheetViews>
  <sheetFormatPr defaultColWidth="9.140625" defaultRowHeight="12.75"/>
  <cols>
    <col min="1" max="1" width="9.140625" style="1" customWidth="1"/>
    <col min="2" max="2" width="64.57421875" style="1" customWidth="1"/>
    <col min="3" max="3" width="12.7109375" style="3" customWidth="1"/>
    <col min="4" max="4" width="12.7109375" style="4" customWidth="1"/>
    <col min="5" max="5" width="12.7109375" style="3" customWidth="1"/>
    <col min="6" max="6" width="24.7109375" style="4" customWidth="1"/>
    <col min="7" max="9" width="10.7109375" style="4" customWidth="1"/>
    <col min="10" max="10" width="28.7109375" style="4" customWidth="1"/>
    <col min="11" max="11" width="78.57421875" style="1" customWidth="1"/>
    <col min="12" max="13" width="9.140625" style="1" customWidth="1"/>
    <col min="14" max="14" width="10.00390625" style="1" customWidth="1"/>
    <col min="15" max="15" width="9.8515625" style="1" customWidth="1"/>
    <col min="16" max="16" width="10.140625" style="1" customWidth="1"/>
    <col min="17" max="17" width="9.00390625" style="1" customWidth="1"/>
    <col min="18" max="16384" width="9.140625" style="1" customWidth="1"/>
  </cols>
  <sheetData>
    <row r="1" ht="25.5">
      <c r="B1" s="84" t="s">
        <v>85</v>
      </c>
    </row>
    <row r="2" ht="12.75" customHeight="1">
      <c r="B2" s="84"/>
    </row>
    <row r="3" ht="17.25">
      <c r="B3" s="38" t="s">
        <v>81</v>
      </c>
    </row>
    <row r="4" ht="17.25">
      <c r="B4" s="83"/>
    </row>
    <row r="5" ht="17.25">
      <c r="B5" s="38" t="s">
        <v>80</v>
      </c>
    </row>
    <row r="6" ht="17.25">
      <c r="B6" s="83"/>
    </row>
    <row r="7" ht="17.25">
      <c r="B7" s="38" t="s">
        <v>84</v>
      </c>
    </row>
    <row r="8" ht="17.25">
      <c r="B8" s="83"/>
    </row>
    <row r="9" ht="17.25">
      <c r="B9" s="38" t="s">
        <v>149</v>
      </c>
    </row>
    <row r="10" ht="17.25">
      <c r="B10" s="83"/>
    </row>
    <row r="11" ht="17.25">
      <c r="B11" s="38" t="s">
        <v>82</v>
      </c>
    </row>
    <row r="12" spans="2:17" ht="17.25" customHeight="1">
      <c r="B12" s="83">
        <v>0</v>
      </c>
      <c r="C12" s="85" t="s">
        <v>83</v>
      </c>
      <c r="K12" s="32"/>
      <c r="L12" s="31"/>
      <c r="M12" s="32"/>
      <c r="N12" s="32"/>
      <c r="O12" s="32"/>
      <c r="P12" s="32"/>
      <c r="Q12" s="32"/>
    </row>
    <row r="13" spans="11:12" ht="25.5" customHeight="1" thickBot="1">
      <c r="K13" s="33"/>
      <c r="L13" s="32"/>
    </row>
    <row r="14" spans="2:12" ht="47.25" customHeight="1" thickBot="1">
      <c r="B14" s="88" t="s">
        <v>33</v>
      </c>
      <c r="C14" s="89" t="s">
        <v>31</v>
      </c>
      <c r="D14" s="90" t="s">
        <v>127</v>
      </c>
      <c r="E14" s="89" t="s">
        <v>32</v>
      </c>
      <c r="F14" s="87" t="s">
        <v>107</v>
      </c>
      <c r="G14" s="156"/>
      <c r="H14" s="89" t="s">
        <v>105</v>
      </c>
      <c r="I14" s="87"/>
      <c r="J14" s="91" t="s">
        <v>156</v>
      </c>
      <c r="K14" s="81"/>
      <c r="L14" s="32"/>
    </row>
    <row r="15" spans="2:12" ht="25.5" customHeight="1">
      <c r="B15" s="104" t="s">
        <v>116</v>
      </c>
      <c r="C15" s="102"/>
      <c r="D15" s="102"/>
      <c r="E15" s="102"/>
      <c r="F15" s="103"/>
      <c r="G15" s="42"/>
      <c r="H15" s="42"/>
      <c r="I15" s="157"/>
      <c r="J15" s="42"/>
      <c r="K15" s="80"/>
      <c r="L15" s="32"/>
    </row>
    <row r="16" spans="1:12" ht="17.25">
      <c r="A16" s="46"/>
      <c r="B16" s="97" t="s">
        <v>30</v>
      </c>
      <c r="C16" s="98" t="s">
        <v>1</v>
      </c>
      <c r="D16" s="124">
        <v>0</v>
      </c>
      <c r="E16" s="99">
        <v>1.6</v>
      </c>
      <c r="F16" s="100">
        <f aca="true" t="shared" si="0" ref="F16:F26">E16*D16</f>
        <v>0</v>
      </c>
      <c r="G16" s="177" t="s">
        <v>111</v>
      </c>
      <c r="H16" s="178" t="s">
        <v>112</v>
      </c>
      <c r="I16" s="179" t="s">
        <v>113</v>
      </c>
      <c r="J16" s="74"/>
      <c r="K16" s="80"/>
      <c r="L16" s="32"/>
    </row>
    <row r="17" spans="1:12" ht="17.25">
      <c r="A17" s="45"/>
      <c r="B17" s="97" t="s">
        <v>90</v>
      </c>
      <c r="C17" s="98" t="s">
        <v>1</v>
      </c>
      <c r="D17" s="124">
        <v>0</v>
      </c>
      <c r="E17" s="99">
        <v>1.6</v>
      </c>
      <c r="F17" s="100">
        <f t="shared" si="0"/>
        <v>0</v>
      </c>
      <c r="G17" s="177" t="s">
        <v>111</v>
      </c>
      <c r="H17" s="204"/>
      <c r="I17" s="179" t="s">
        <v>113</v>
      </c>
      <c r="J17" s="74"/>
      <c r="K17" s="80"/>
      <c r="L17" s="32"/>
    </row>
    <row r="18" spans="1:20" ht="17.25">
      <c r="A18" s="45"/>
      <c r="B18" s="97" t="s">
        <v>58</v>
      </c>
      <c r="C18" s="98" t="s">
        <v>1</v>
      </c>
      <c r="D18" s="124">
        <v>0</v>
      </c>
      <c r="E18" s="98">
        <v>1.5</v>
      </c>
      <c r="F18" s="100">
        <f t="shared" si="0"/>
        <v>0</v>
      </c>
      <c r="G18" s="177" t="s">
        <v>111</v>
      </c>
      <c r="H18" s="204"/>
      <c r="I18" s="179" t="s">
        <v>113</v>
      </c>
      <c r="J18" s="74"/>
      <c r="K18" s="80"/>
      <c r="L18" s="73"/>
      <c r="M18" s="2"/>
      <c r="N18" s="2"/>
      <c r="O18" s="2"/>
      <c r="P18" s="2"/>
      <c r="Q18" s="2"/>
      <c r="R18" s="2"/>
      <c r="S18" s="2"/>
      <c r="T18" s="2"/>
    </row>
    <row r="19" spans="1:20" ht="17.25">
      <c r="A19" s="45"/>
      <c r="B19" s="97" t="s">
        <v>60</v>
      </c>
      <c r="C19" s="98" t="s">
        <v>1</v>
      </c>
      <c r="D19" s="124">
        <v>0</v>
      </c>
      <c r="E19" s="98">
        <v>0.4</v>
      </c>
      <c r="F19" s="101">
        <f t="shared" si="0"/>
        <v>0</v>
      </c>
      <c r="G19" s="177" t="s">
        <v>111</v>
      </c>
      <c r="H19" s="204"/>
      <c r="I19" s="179" t="s">
        <v>113</v>
      </c>
      <c r="J19" s="75"/>
      <c r="K19" s="80"/>
      <c r="L19" s="73"/>
      <c r="M19" s="2"/>
      <c r="N19" s="2"/>
      <c r="O19" s="2"/>
      <c r="P19" s="2"/>
      <c r="Q19" s="2"/>
      <c r="R19" s="2"/>
      <c r="S19" s="2"/>
      <c r="T19" s="2"/>
    </row>
    <row r="20" spans="1:20" ht="17.25">
      <c r="A20" s="45"/>
      <c r="B20" s="97" t="s">
        <v>59</v>
      </c>
      <c r="C20" s="98" t="s">
        <v>1</v>
      </c>
      <c r="D20" s="124">
        <v>0</v>
      </c>
      <c r="E20" s="98">
        <v>0.2</v>
      </c>
      <c r="F20" s="100">
        <f t="shared" si="0"/>
        <v>0</v>
      </c>
      <c r="G20" s="177" t="s">
        <v>111</v>
      </c>
      <c r="H20" s="204"/>
      <c r="I20" s="179" t="s">
        <v>113</v>
      </c>
      <c r="J20" s="74"/>
      <c r="K20" s="80"/>
      <c r="L20" s="73"/>
      <c r="M20" s="2"/>
      <c r="N20" s="2"/>
      <c r="O20" s="2"/>
      <c r="P20" s="2"/>
      <c r="Q20" s="2"/>
      <c r="R20" s="2"/>
      <c r="S20" s="2"/>
      <c r="T20" s="2"/>
    </row>
    <row r="21" spans="1:20" ht="17.25">
      <c r="A21" s="45"/>
      <c r="B21" s="97" t="s">
        <v>57</v>
      </c>
      <c r="C21" s="98" t="s">
        <v>1</v>
      </c>
      <c r="D21" s="124">
        <v>0</v>
      </c>
      <c r="E21" s="99">
        <v>1</v>
      </c>
      <c r="F21" s="100">
        <f t="shared" si="0"/>
        <v>0</v>
      </c>
      <c r="G21" s="177" t="s">
        <v>111</v>
      </c>
      <c r="H21" s="178" t="s">
        <v>112</v>
      </c>
      <c r="I21" s="179" t="s">
        <v>113</v>
      </c>
      <c r="J21" s="74"/>
      <c r="K21" s="80"/>
      <c r="L21" s="73"/>
      <c r="M21" s="2"/>
      <c r="N21" s="2"/>
      <c r="O21" s="2"/>
      <c r="P21" s="2"/>
      <c r="Q21" s="2"/>
      <c r="R21" s="2"/>
      <c r="S21" s="2"/>
      <c r="T21" s="2"/>
    </row>
    <row r="22" spans="1:20" ht="17.25">
      <c r="A22" s="46"/>
      <c r="B22" s="97" t="s">
        <v>54</v>
      </c>
      <c r="C22" s="98" t="s">
        <v>1</v>
      </c>
      <c r="D22" s="124">
        <v>0</v>
      </c>
      <c r="E22" s="98">
        <v>0.4</v>
      </c>
      <c r="F22" s="100">
        <f t="shared" si="0"/>
        <v>0</v>
      </c>
      <c r="G22" s="177" t="s">
        <v>111</v>
      </c>
      <c r="H22" s="178" t="s">
        <v>112</v>
      </c>
      <c r="I22" s="179" t="s">
        <v>113</v>
      </c>
      <c r="J22" s="74"/>
      <c r="K22" s="80"/>
      <c r="L22" s="73"/>
      <c r="M22" s="2"/>
      <c r="N22" s="2"/>
      <c r="O22" s="2"/>
      <c r="P22" s="2"/>
      <c r="Q22" s="2"/>
      <c r="R22" s="2"/>
      <c r="S22" s="2"/>
      <c r="T22" s="2"/>
    </row>
    <row r="23" spans="1:20" ht="17.25">
      <c r="A23" s="45"/>
      <c r="B23" s="97" t="s">
        <v>63</v>
      </c>
      <c r="C23" s="98" t="s">
        <v>1</v>
      </c>
      <c r="D23" s="124">
        <v>0</v>
      </c>
      <c r="E23" s="98">
        <v>0.3</v>
      </c>
      <c r="F23" s="100">
        <f t="shared" si="0"/>
        <v>0</v>
      </c>
      <c r="G23" s="177" t="s">
        <v>111</v>
      </c>
      <c r="H23" s="178" t="s">
        <v>112</v>
      </c>
      <c r="I23" s="179" t="s">
        <v>113</v>
      </c>
      <c r="J23" s="74"/>
      <c r="K23" s="80"/>
      <c r="L23" s="73"/>
      <c r="M23" s="2"/>
      <c r="N23" s="2"/>
      <c r="O23" s="2"/>
      <c r="P23" s="2"/>
      <c r="Q23" s="2"/>
      <c r="R23" s="2"/>
      <c r="S23" s="2"/>
      <c r="T23" s="2"/>
    </row>
    <row r="24" spans="1:20" ht="17.25">
      <c r="A24" s="45"/>
      <c r="B24" s="97" t="s">
        <v>62</v>
      </c>
      <c r="C24" s="98" t="s">
        <v>1</v>
      </c>
      <c r="D24" s="124">
        <v>0</v>
      </c>
      <c r="E24" s="98">
        <v>0.1</v>
      </c>
      <c r="F24" s="100">
        <f t="shared" si="0"/>
        <v>0</v>
      </c>
      <c r="G24" s="205"/>
      <c r="H24" s="178" t="s">
        <v>112</v>
      </c>
      <c r="I24" s="179" t="s">
        <v>113</v>
      </c>
      <c r="J24" s="74"/>
      <c r="K24" s="80"/>
      <c r="L24" s="73"/>
      <c r="M24" s="2"/>
      <c r="N24" s="2"/>
      <c r="O24" s="2"/>
      <c r="P24" s="2"/>
      <c r="Q24" s="2"/>
      <c r="R24" s="2"/>
      <c r="S24" s="2"/>
      <c r="T24" s="2"/>
    </row>
    <row r="25" spans="1:20" ht="17.25">
      <c r="A25" s="44"/>
      <c r="B25" s="97" t="s">
        <v>140</v>
      </c>
      <c r="C25" s="98" t="s">
        <v>1</v>
      </c>
      <c r="D25" s="124">
        <v>0</v>
      </c>
      <c r="E25" s="98">
        <v>0.7</v>
      </c>
      <c r="F25" s="100">
        <f t="shared" si="0"/>
        <v>0</v>
      </c>
      <c r="G25" s="177"/>
      <c r="H25" s="178" t="s">
        <v>112</v>
      </c>
      <c r="I25" s="179" t="s">
        <v>113</v>
      </c>
      <c r="J25" s="74"/>
      <c r="K25" s="80"/>
      <c r="L25" s="73"/>
      <c r="M25" s="2"/>
      <c r="N25" s="2"/>
      <c r="O25" s="2"/>
      <c r="P25" s="2"/>
      <c r="Q25" s="2"/>
      <c r="R25" s="2"/>
      <c r="S25" s="2"/>
      <c r="T25" s="2"/>
    </row>
    <row r="26" spans="1:20" ht="18" thickBot="1">
      <c r="A26" s="44"/>
      <c r="B26" s="128" t="s">
        <v>129</v>
      </c>
      <c r="C26" s="129" t="s">
        <v>1</v>
      </c>
      <c r="D26" s="130">
        <v>0</v>
      </c>
      <c r="E26" s="129">
        <v>0.3</v>
      </c>
      <c r="F26" s="131">
        <f t="shared" si="0"/>
        <v>0</v>
      </c>
      <c r="G26" s="205"/>
      <c r="H26" s="178" t="s">
        <v>112</v>
      </c>
      <c r="I26" s="200"/>
      <c r="J26" s="74"/>
      <c r="K26" s="199"/>
      <c r="L26" s="73"/>
      <c r="M26" s="2"/>
      <c r="N26" s="2"/>
      <c r="O26" s="2"/>
      <c r="P26" s="2"/>
      <c r="Q26" s="2"/>
      <c r="R26" s="2"/>
      <c r="S26" s="2"/>
      <c r="T26" s="2"/>
    </row>
    <row r="27" spans="1:20" ht="25.5">
      <c r="A27" s="44"/>
      <c r="B27" s="121" t="s">
        <v>115</v>
      </c>
      <c r="C27" s="105"/>
      <c r="D27" s="106"/>
      <c r="E27" s="105"/>
      <c r="F27" s="107"/>
      <c r="G27" s="76"/>
      <c r="H27" s="76"/>
      <c r="I27" s="132"/>
      <c r="J27" s="76"/>
      <c r="K27" s="37"/>
      <c r="L27" s="73"/>
      <c r="M27" s="2"/>
      <c r="N27" s="2"/>
      <c r="O27" s="2"/>
      <c r="P27" s="2"/>
      <c r="Q27" s="2"/>
      <c r="R27" s="2"/>
      <c r="S27" s="2"/>
      <c r="T27" s="2"/>
    </row>
    <row r="28" spans="1:20" ht="24" customHeight="1">
      <c r="A28" s="44"/>
      <c r="B28" s="122" t="s">
        <v>108</v>
      </c>
      <c r="C28" s="108"/>
      <c r="D28" s="109"/>
      <c r="E28" s="108"/>
      <c r="F28" s="110"/>
      <c r="G28" s="76"/>
      <c r="H28" s="76"/>
      <c r="I28" s="132"/>
      <c r="J28" s="76"/>
      <c r="K28" s="37"/>
      <c r="L28" s="73"/>
      <c r="M28" s="2"/>
      <c r="N28" s="2"/>
      <c r="O28" s="2"/>
      <c r="P28" s="2"/>
      <c r="Q28" s="2"/>
      <c r="R28" s="2"/>
      <c r="S28" s="2"/>
      <c r="T28" s="2"/>
    </row>
    <row r="29" spans="1:20" ht="17.25">
      <c r="A29" s="44"/>
      <c r="B29" s="111" t="s">
        <v>6</v>
      </c>
      <c r="C29" s="112" t="s">
        <v>1</v>
      </c>
      <c r="D29" s="125">
        <v>0</v>
      </c>
      <c r="E29" s="112">
        <v>0.5</v>
      </c>
      <c r="F29" s="115">
        <f>E29*D29</f>
        <v>0</v>
      </c>
      <c r="G29" s="177" t="s">
        <v>111</v>
      </c>
      <c r="H29" s="204" t="s">
        <v>112</v>
      </c>
      <c r="I29" s="179" t="s">
        <v>113</v>
      </c>
      <c r="J29" s="74"/>
      <c r="K29" s="80"/>
      <c r="L29" s="73"/>
      <c r="M29" s="2"/>
      <c r="N29" s="2"/>
      <c r="O29" s="2"/>
      <c r="P29" s="2"/>
      <c r="Q29" s="2"/>
      <c r="R29" s="2"/>
      <c r="S29" s="2"/>
      <c r="T29" s="2"/>
    </row>
    <row r="30" spans="1:20" ht="17.25">
      <c r="A30" s="44"/>
      <c r="B30" s="111" t="s">
        <v>64</v>
      </c>
      <c r="C30" s="112" t="s">
        <v>1</v>
      </c>
      <c r="D30" s="125">
        <v>0</v>
      </c>
      <c r="E30" s="112">
        <v>0.3</v>
      </c>
      <c r="F30" s="115">
        <f>E30*D30</f>
        <v>0</v>
      </c>
      <c r="G30" s="177" t="s">
        <v>111</v>
      </c>
      <c r="H30" s="178" t="s">
        <v>112</v>
      </c>
      <c r="I30" s="179" t="s">
        <v>113</v>
      </c>
      <c r="J30" s="74"/>
      <c r="K30" s="80"/>
      <c r="L30" s="73"/>
      <c r="M30" s="2"/>
      <c r="N30" s="2"/>
      <c r="O30" s="2"/>
      <c r="P30" s="2"/>
      <c r="Q30" s="2"/>
      <c r="R30" s="2"/>
      <c r="S30" s="2"/>
      <c r="T30" s="2"/>
    </row>
    <row r="31" spans="1:20" ht="17.25">
      <c r="A31" s="44"/>
      <c r="B31" s="111" t="s">
        <v>89</v>
      </c>
      <c r="C31" s="112" t="s">
        <v>1</v>
      </c>
      <c r="D31" s="125">
        <v>0</v>
      </c>
      <c r="E31" s="112">
        <v>0.5</v>
      </c>
      <c r="F31" s="115">
        <f>E31*D31</f>
        <v>0</v>
      </c>
      <c r="G31" s="177" t="s">
        <v>111</v>
      </c>
      <c r="H31" s="178" t="s">
        <v>112</v>
      </c>
      <c r="I31" s="93"/>
      <c r="J31" s="74"/>
      <c r="K31" s="80"/>
      <c r="L31" s="73"/>
      <c r="M31" s="2"/>
      <c r="N31" s="2"/>
      <c r="O31" s="2"/>
      <c r="P31" s="2"/>
      <c r="Q31" s="2"/>
      <c r="R31" s="2"/>
      <c r="S31" s="2"/>
      <c r="T31" s="2"/>
    </row>
    <row r="32" spans="1:20" ht="17.25">
      <c r="A32" s="44"/>
      <c r="B32" s="111" t="s">
        <v>13</v>
      </c>
      <c r="C32" s="112" t="s">
        <v>1</v>
      </c>
      <c r="D32" s="125">
        <v>0</v>
      </c>
      <c r="E32" s="116">
        <v>1</v>
      </c>
      <c r="F32" s="115">
        <f>E32*D32</f>
        <v>0</v>
      </c>
      <c r="G32" s="177" t="s">
        <v>111</v>
      </c>
      <c r="H32" s="178" t="s">
        <v>112</v>
      </c>
      <c r="I32" s="179" t="s">
        <v>113</v>
      </c>
      <c r="J32" s="74"/>
      <c r="K32" s="80"/>
      <c r="L32" s="73"/>
      <c r="M32" s="2"/>
      <c r="N32" s="2"/>
      <c r="O32" s="2"/>
      <c r="P32" s="2"/>
      <c r="Q32" s="2"/>
      <c r="R32" s="2"/>
      <c r="S32" s="2"/>
      <c r="T32" s="2"/>
    </row>
    <row r="33" spans="1:20" ht="24" customHeight="1">
      <c r="A33" s="44"/>
      <c r="B33" s="123" t="s">
        <v>130</v>
      </c>
      <c r="C33" s="112"/>
      <c r="D33" s="113"/>
      <c r="E33" s="116"/>
      <c r="F33" s="115"/>
      <c r="G33" s="48"/>
      <c r="H33" s="49"/>
      <c r="I33" s="96"/>
      <c r="J33" s="74"/>
      <c r="K33" s="80"/>
      <c r="L33" s="73"/>
      <c r="M33" s="2"/>
      <c r="N33" s="2"/>
      <c r="O33" s="2"/>
      <c r="P33" s="2"/>
      <c r="Q33" s="2"/>
      <c r="R33" s="2"/>
      <c r="S33" s="2"/>
      <c r="T33" s="2"/>
    </row>
    <row r="34" spans="1:20" ht="17.25">
      <c r="A34" s="44"/>
      <c r="B34" s="111" t="s">
        <v>19</v>
      </c>
      <c r="C34" s="112" t="s">
        <v>1</v>
      </c>
      <c r="D34" s="125">
        <v>0</v>
      </c>
      <c r="E34" s="116">
        <v>0.3</v>
      </c>
      <c r="F34" s="115">
        <f>E34*D34</f>
        <v>0</v>
      </c>
      <c r="G34" s="177" t="s">
        <v>111</v>
      </c>
      <c r="H34" s="178" t="s">
        <v>112</v>
      </c>
      <c r="I34" s="179" t="s">
        <v>113</v>
      </c>
      <c r="J34" s="74"/>
      <c r="K34" s="80"/>
      <c r="L34" s="73"/>
      <c r="M34" s="2"/>
      <c r="N34" s="2"/>
      <c r="O34" s="2"/>
      <c r="P34" s="2"/>
      <c r="Q34" s="2"/>
      <c r="R34" s="2"/>
      <c r="S34" s="2"/>
      <c r="T34" s="2"/>
    </row>
    <row r="35" spans="1:20" ht="17.25">
      <c r="A35" s="44"/>
      <c r="B35" s="111" t="s">
        <v>7</v>
      </c>
      <c r="C35" s="112" t="s">
        <v>1</v>
      </c>
      <c r="D35" s="125">
        <v>0</v>
      </c>
      <c r="E35" s="112">
        <v>0.4</v>
      </c>
      <c r="F35" s="115">
        <f>E35*D35</f>
        <v>0</v>
      </c>
      <c r="G35" s="177" t="s">
        <v>111</v>
      </c>
      <c r="H35" s="178" t="s">
        <v>112</v>
      </c>
      <c r="I35" s="179" t="s">
        <v>113</v>
      </c>
      <c r="J35" s="74"/>
      <c r="K35" s="80"/>
      <c r="L35" s="73"/>
      <c r="M35" s="2"/>
      <c r="N35" s="2"/>
      <c r="O35" s="2"/>
      <c r="P35" s="2"/>
      <c r="Q35" s="2"/>
      <c r="R35" s="2"/>
      <c r="S35" s="2"/>
      <c r="T35" s="2"/>
    </row>
    <row r="36" spans="1:20" ht="24" customHeight="1">
      <c r="A36" s="44"/>
      <c r="B36" s="123" t="s">
        <v>131</v>
      </c>
      <c r="C36" s="112"/>
      <c r="D36" s="113"/>
      <c r="E36" s="116"/>
      <c r="F36" s="115"/>
      <c r="G36" s="48"/>
      <c r="H36" s="49"/>
      <c r="I36" s="96"/>
      <c r="J36" s="74"/>
      <c r="K36" s="80"/>
      <c r="L36" s="73"/>
      <c r="M36" s="2"/>
      <c r="N36" s="2"/>
      <c r="O36" s="2"/>
      <c r="P36" s="2"/>
      <c r="Q36" s="2"/>
      <c r="R36" s="2"/>
      <c r="S36" s="2"/>
      <c r="T36" s="2"/>
    </row>
    <row r="37" spans="1:20" ht="17.25">
      <c r="A37" s="44"/>
      <c r="B37" s="111" t="s">
        <v>94</v>
      </c>
      <c r="C37" s="125">
        <v>0</v>
      </c>
      <c r="D37" s="112">
        <f>C37*50</f>
        <v>0</v>
      </c>
      <c r="E37" s="116">
        <v>3.2</v>
      </c>
      <c r="F37" s="115">
        <f>E37*D37</f>
        <v>0</v>
      </c>
      <c r="G37" s="177" t="s">
        <v>111</v>
      </c>
      <c r="H37" s="178" t="s">
        <v>112</v>
      </c>
      <c r="I37" s="179" t="s">
        <v>113</v>
      </c>
      <c r="J37" s="45"/>
      <c r="K37" s="80"/>
      <c r="L37" s="73"/>
      <c r="M37" s="2"/>
      <c r="N37" s="2"/>
      <c r="O37" s="2"/>
      <c r="P37" s="2"/>
      <c r="Q37" s="2"/>
      <c r="R37" s="2"/>
      <c r="S37" s="2"/>
      <c r="T37" s="2"/>
    </row>
    <row r="38" spans="1:20" ht="17.25">
      <c r="A38" s="44"/>
      <c r="B38" s="111" t="s">
        <v>20</v>
      </c>
      <c r="C38" s="125">
        <v>0</v>
      </c>
      <c r="D38" s="112">
        <f>C38*25</f>
        <v>0</v>
      </c>
      <c r="E38" s="112">
        <v>2.8</v>
      </c>
      <c r="F38" s="115">
        <f>IF(F16+F17+F18+F21&gt;0,E38*D38,0)</f>
        <v>0</v>
      </c>
      <c r="G38" s="177" t="s">
        <v>111</v>
      </c>
      <c r="H38" s="178" t="s">
        <v>112</v>
      </c>
      <c r="I38" s="179" t="s">
        <v>113</v>
      </c>
      <c r="J38" s="162" t="s">
        <v>55</v>
      </c>
      <c r="K38" s="80"/>
      <c r="L38" s="73"/>
      <c r="M38" s="2"/>
      <c r="N38" s="2"/>
      <c r="O38" s="2"/>
      <c r="P38" s="2"/>
      <c r="Q38" s="2"/>
      <c r="R38" s="2"/>
      <c r="S38" s="2"/>
      <c r="T38" s="2"/>
    </row>
    <row r="39" spans="1:20" ht="17.25">
      <c r="A39" s="44"/>
      <c r="B39" s="111" t="s">
        <v>21</v>
      </c>
      <c r="C39" s="125">
        <v>0</v>
      </c>
      <c r="D39" s="112">
        <f>C39*25</f>
        <v>0</v>
      </c>
      <c r="E39" s="112">
        <v>1.9</v>
      </c>
      <c r="F39" s="115">
        <f>IF(F16+F17+F18+F21&gt;0,E39*D39,0)</f>
        <v>0</v>
      </c>
      <c r="G39" s="177" t="s">
        <v>111</v>
      </c>
      <c r="H39" s="178" t="s">
        <v>112</v>
      </c>
      <c r="I39" s="179" t="s">
        <v>113</v>
      </c>
      <c r="J39" s="93" t="s">
        <v>56</v>
      </c>
      <c r="K39" s="80"/>
      <c r="L39" s="73"/>
      <c r="M39" s="2"/>
      <c r="N39" s="2"/>
      <c r="O39" s="2"/>
      <c r="P39" s="2"/>
      <c r="Q39" s="2"/>
      <c r="R39" s="2"/>
      <c r="S39" s="2"/>
      <c r="T39" s="2"/>
    </row>
    <row r="40" spans="1:20" ht="17.25">
      <c r="A40" s="44"/>
      <c r="B40" s="111" t="s">
        <v>22</v>
      </c>
      <c r="C40" s="125">
        <v>0</v>
      </c>
      <c r="D40" s="112">
        <f>C40*25</f>
        <v>0</v>
      </c>
      <c r="E40" s="116">
        <v>1.4</v>
      </c>
      <c r="F40" s="115">
        <f>IF(F16+F17+F18+F21&gt;0,E40*D40,0)</f>
        <v>0</v>
      </c>
      <c r="G40" s="177" t="s">
        <v>111</v>
      </c>
      <c r="H40" s="178" t="s">
        <v>112</v>
      </c>
      <c r="I40" s="179" t="s">
        <v>113</v>
      </c>
      <c r="J40" s="93" t="s">
        <v>153</v>
      </c>
      <c r="K40" s="80"/>
      <c r="L40" s="73"/>
      <c r="M40" s="2"/>
      <c r="N40" s="2"/>
      <c r="O40" s="2"/>
      <c r="P40" s="2"/>
      <c r="Q40" s="2"/>
      <c r="R40" s="2"/>
      <c r="S40" s="2"/>
      <c r="T40" s="2"/>
    </row>
    <row r="41" spans="1:20" ht="17.25">
      <c r="A41" s="44"/>
      <c r="B41" s="111" t="s">
        <v>16</v>
      </c>
      <c r="C41" s="125">
        <v>0</v>
      </c>
      <c r="D41" s="112">
        <f>C41*25</f>
        <v>0</v>
      </c>
      <c r="E41" s="116">
        <v>3</v>
      </c>
      <c r="F41" s="115">
        <f>IF(F16+F17+F18+F21&gt;0,E41*D41,0)</f>
        <v>0</v>
      </c>
      <c r="G41" s="177" t="s">
        <v>111</v>
      </c>
      <c r="H41" s="178" t="s">
        <v>112</v>
      </c>
      <c r="I41" s="200"/>
      <c r="J41" s="93"/>
      <c r="K41" s="80"/>
      <c r="L41" s="73"/>
      <c r="M41" s="2"/>
      <c r="N41" s="2"/>
      <c r="O41" s="2"/>
      <c r="P41" s="2"/>
      <c r="Q41" s="2"/>
      <c r="R41" s="2"/>
      <c r="S41" s="2"/>
      <c r="T41" s="2"/>
    </row>
    <row r="42" spans="1:20" ht="17.25">
      <c r="A42" s="44"/>
      <c r="B42" s="111" t="s">
        <v>23</v>
      </c>
      <c r="C42" s="125">
        <v>0</v>
      </c>
      <c r="D42" s="112">
        <f>C42*25</f>
        <v>0</v>
      </c>
      <c r="E42" s="116">
        <v>0.4</v>
      </c>
      <c r="F42" s="115">
        <f>IF(F16+F17+F18+F21&gt;0,E42*D42,0)</f>
        <v>0</v>
      </c>
      <c r="G42" s="177" t="s">
        <v>111</v>
      </c>
      <c r="H42" s="178" t="s">
        <v>112</v>
      </c>
      <c r="I42" s="179" t="s">
        <v>113</v>
      </c>
      <c r="J42" s="95"/>
      <c r="K42" s="80"/>
      <c r="L42" s="73"/>
      <c r="M42" s="2"/>
      <c r="N42" s="2"/>
      <c r="O42" s="2"/>
      <c r="P42" s="2"/>
      <c r="Q42" s="2"/>
      <c r="R42" s="2"/>
      <c r="S42" s="2"/>
      <c r="T42" s="2"/>
    </row>
    <row r="43" spans="1:20" ht="24" customHeight="1">
      <c r="A43" s="44"/>
      <c r="B43" s="123" t="s">
        <v>132</v>
      </c>
      <c r="C43" s="112"/>
      <c r="D43" s="113"/>
      <c r="E43" s="116"/>
      <c r="F43" s="115"/>
      <c r="G43" s="48"/>
      <c r="H43" s="49"/>
      <c r="I43" s="96"/>
      <c r="J43" s="74"/>
      <c r="K43" s="80"/>
      <c r="L43" s="73"/>
      <c r="M43" s="2"/>
      <c r="N43" s="2"/>
      <c r="O43" s="2"/>
      <c r="P43" s="2"/>
      <c r="Q43" s="2"/>
      <c r="R43" s="2"/>
      <c r="S43" s="2"/>
      <c r="T43" s="2"/>
    </row>
    <row r="44" spans="1:20" ht="17.25">
      <c r="A44" s="44"/>
      <c r="B44" s="111" t="s">
        <v>133</v>
      </c>
      <c r="C44" s="112" t="s">
        <v>1</v>
      </c>
      <c r="D44" s="126">
        <v>0</v>
      </c>
      <c r="E44" s="116">
        <v>0.5</v>
      </c>
      <c r="F44" s="115">
        <f>E44*D44</f>
        <v>0</v>
      </c>
      <c r="G44" s="177" t="s">
        <v>111</v>
      </c>
      <c r="H44" s="204" t="s">
        <v>112</v>
      </c>
      <c r="I44" s="179" t="s">
        <v>113</v>
      </c>
      <c r="J44" s="74"/>
      <c r="K44" s="80"/>
      <c r="L44" s="73"/>
      <c r="M44" s="2"/>
      <c r="N44" s="2"/>
      <c r="O44" s="2"/>
      <c r="P44" s="2"/>
      <c r="Q44" s="2"/>
      <c r="R44" s="2"/>
      <c r="S44" s="2"/>
      <c r="T44" s="2"/>
    </row>
    <row r="45" spans="1:20" ht="24" customHeight="1">
      <c r="A45" s="44"/>
      <c r="B45" s="123" t="s">
        <v>109</v>
      </c>
      <c r="C45" s="113"/>
      <c r="D45" s="117"/>
      <c r="E45" s="116"/>
      <c r="F45" s="115"/>
      <c r="G45" s="74"/>
      <c r="H45" s="74"/>
      <c r="I45" s="93"/>
      <c r="J45" s="74"/>
      <c r="K45" s="80"/>
      <c r="L45" s="73"/>
      <c r="M45" s="2"/>
      <c r="N45" s="2"/>
      <c r="O45" s="2"/>
      <c r="P45" s="2"/>
      <c r="Q45" s="2"/>
      <c r="R45" s="2"/>
      <c r="S45" s="2"/>
      <c r="T45" s="2"/>
    </row>
    <row r="46" spans="1:20" ht="17.25">
      <c r="A46" s="44"/>
      <c r="B46" s="111" t="s">
        <v>91</v>
      </c>
      <c r="C46" s="125">
        <v>0</v>
      </c>
      <c r="D46" s="112">
        <f>C46*5</f>
        <v>0</v>
      </c>
      <c r="E46" s="116">
        <v>1</v>
      </c>
      <c r="F46" s="115">
        <f>E46*D46</f>
        <v>0</v>
      </c>
      <c r="G46" s="177" t="s">
        <v>111</v>
      </c>
      <c r="H46" s="178" t="s">
        <v>112</v>
      </c>
      <c r="I46" s="93"/>
      <c r="J46" s="74" t="s">
        <v>95</v>
      </c>
      <c r="K46" s="80"/>
      <c r="L46" s="73"/>
      <c r="M46" s="2"/>
      <c r="N46" s="2"/>
      <c r="O46" s="2"/>
      <c r="P46" s="2"/>
      <c r="Q46" s="2"/>
      <c r="R46" s="2"/>
      <c r="S46" s="2"/>
      <c r="T46" s="2"/>
    </row>
    <row r="47" spans="1:20" ht="17.25">
      <c r="A47" s="44"/>
      <c r="B47" s="111" t="s">
        <v>92</v>
      </c>
      <c r="C47" s="117"/>
      <c r="D47" s="125">
        <v>0</v>
      </c>
      <c r="E47" s="116">
        <v>2</v>
      </c>
      <c r="F47" s="115">
        <f>E47*D47</f>
        <v>0</v>
      </c>
      <c r="G47" s="177" t="s">
        <v>111</v>
      </c>
      <c r="H47" s="178" t="s">
        <v>112</v>
      </c>
      <c r="I47" s="93"/>
      <c r="J47" s="74"/>
      <c r="K47" s="80"/>
      <c r="L47" s="73"/>
      <c r="M47" s="2"/>
      <c r="N47" s="2"/>
      <c r="O47" s="2"/>
      <c r="P47" s="2"/>
      <c r="Q47" s="2"/>
      <c r="R47" s="2"/>
      <c r="S47" s="2"/>
      <c r="T47" s="2"/>
    </row>
    <row r="48" spans="1:20" ht="24" customHeight="1">
      <c r="A48" s="44"/>
      <c r="B48" s="123" t="s">
        <v>128</v>
      </c>
      <c r="C48" s="117"/>
      <c r="D48" s="113"/>
      <c r="E48" s="116"/>
      <c r="F48" s="115"/>
      <c r="G48" s="48"/>
      <c r="H48" s="49"/>
      <c r="I48" s="93"/>
      <c r="J48" s="74"/>
      <c r="K48" s="80"/>
      <c r="L48" s="73"/>
      <c r="M48" s="2"/>
      <c r="N48" s="2"/>
      <c r="O48" s="2"/>
      <c r="P48" s="2"/>
      <c r="Q48" s="2"/>
      <c r="R48" s="2"/>
      <c r="S48" s="2"/>
      <c r="T48" s="2"/>
    </row>
    <row r="49" spans="1:20" ht="17.25" customHeight="1">
      <c r="A49" s="44"/>
      <c r="B49" s="111" t="s">
        <v>96</v>
      </c>
      <c r="C49" s="112" t="s">
        <v>1</v>
      </c>
      <c r="D49" s="125">
        <v>0</v>
      </c>
      <c r="E49" s="112">
        <v>1.2</v>
      </c>
      <c r="F49" s="115">
        <f>E49*D49</f>
        <v>0</v>
      </c>
      <c r="G49" s="74"/>
      <c r="H49" s="178" t="s">
        <v>112</v>
      </c>
      <c r="I49" s="93"/>
      <c r="J49" s="74"/>
      <c r="K49" s="80"/>
      <c r="L49" s="73"/>
      <c r="M49" s="2"/>
      <c r="N49" s="2"/>
      <c r="O49" s="2"/>
      <c r="P49" s="2"/>
      <c r="Q49" s="2"/>
      <c r="R49" s="2"/>
      <c r="S49" s="2"/>
      <c r="T49" s="2"/>
    </row>
    <row r="50" spans="1:20" ht="17.25">
      <c r="A50" s="44"/>
      <c r="B50" s="111" t="s">
        <v>12</v>
      </c>
      <c r="C50" s="112" t="s">
        <v>1</v>
      </c>
      <c r="D50" s="125">
        <v>0</v>
      </c>
      <c r="E50" s="112">
        <v>0.7</v>
      </c>
      <c r="F50" s="115">
        <f>E50*D50</f>
        <v>0</v>
      </c>
      <c r="G50" s="177" t="s">
        <v>111</v>
      </c>
      <c r="H50" s="178" t="s">
        <v>112</v>
      </c>
      <c r="I50" s="179" t="s">
        <v>113</v>
      </c>
      <c r="J50" s="74"/>
      <c r="K50" s="80"/>
      <c r="L50" s="73"/>
      <c r="M50" s="2"/>
      <c r="N50" s="2"/>
      <c r="O50" s="2"/>
      <c r="P50" s="2"/>
      <c r="Q50" s="2"/>
      <c r="R50" s="2"/>
      <c r="S50" s="2"/>
      <c r="T50" s="2"/>
    </row>
    <row r="51" spans="1:20" ht="17.25" customHeight="1">
      <c r="A51" s="44"/>
      <c r="B51" s="111" t="s">
        <v>93</v>
      </c>
      <c r="C51" s="112" t="s">
        <v>1</v>
      </c>
      <c r="D51" s="125">
        <v>0</v>
      </c>
      <c r="E51" s="112">
        <v>0.5</v>
      </c>
      <c r="F51" s="115">
        <f>E51*D51</f>
        <v>0</v>
      </c>
      <c r="G51" s="177" t="s">
        <v>111</v>
      </c>
      <c r="H51" s="178" t="s">
        <v>112</v>
      </c>
      <c r="I51" s="200" t="s">
        <v>113</v>
      </c>
      <c r="J51" s="74"/>
      <c r="K51" s="80"/>
      <c r="L51" s="73"/>
      <c r="M51" s="2"/>
      <c r="N51" s="2"/>
      <c r="O51" s="2"/>
      <c r="P51" s="2"/>
      <c r="Q51" s="2"/>
      <c r="R51" s="2"/>
      <c r="S51" s="2"/>
      <c r="T51" s="2"/>
    </row>
    <row r="52" spans="1:20" ht="17.25">
      <c r="A52" s="44"/>
      <c r="B52" s="111" t="s">
        <v>3</v>
      </c>
      <c r="C52" s="112" t="s">
        <v>1</v>
      </c>
      <c r="D52" s="125">
        <v>0</v>
      </c>
      <c r="E52" s="112">
        <v>0.2</v>
      </c>
      <c r="F52" s="115">
        <f>IF(D21+D22+D23&gt;99,D52*E52,0)</f>
        <v>0</v>
      </c>
      <c r="G52" s="74"/>
      <c r="H52" s="178" t="s">
        <v>112</v>
      </c>
      <c r="I52" s="93"/>
      <c r="J52" s="74" t="s">
        <v>155</v>
      </c>
      <c r="K52" s="80"/>
      <c r="L52" s="73"/>
      <c r="M52" s="2"/>
      <c r="N52" s="2"/>
      <c r="O52" s="2"/>
      <c r="P52" s="2"/>
      <c r="Q52" s="2"/>
      <c r="R52" s="2"/>
      <c r="S52" s="2"/>
      <c r="T52" s="2"/>
    </row>
    <row r="53" spans="1:20" ht="17.25">
      <c r="A53" s="44"/>
      <c r="B53" s="111" t="s">
        <v>4</v>
      </c>
      <c r="C53" s="112" t="s">
        <v>1</v>
      </c>
      <c r="D53" s="125">
        <v>0</v>
      </c>
      <c r="E53" s="112">
        <v>0.05</v>
      </c>
      <c r="F53" s="115">
        <f>E53*D53</f>
        <v>0</v>
      </c>
      <c r="G53" s="74"/>
      <c r="H53" s="178" t="s">
        <v>112</v>
      </c>
      <c r="I53" s="93"/>
      <c r="J53" s="74"/>
      <c r="K53" s="80"/>
      <c r="L53" s="73"/>
      <c r="M53" s="2"/>
      <c r="N53" s="2"/>
      <c r="O53" s="2"/>
      <c r="P53" s="2"/>
      <c r="Q53" s="2"/>
      <c r="R53" s="2"/>
      <c r="S53" s="2"/>
      <c r="T53" s="2"/>
    </row>
    <row r="54" spans="1:20" ht="17.25">
      <c r="A54" s="44"/>
      <c r="B54" s="111" t="s">
        <v>65</v>
      </c>
      <c r="C54" s="112" t="s">
        <v>1</v>
      </c>
      <c r="D54" s="125">
        <v>0</v>
      </c>
      <c r="E54" s="112">
        <v>0.3</v>
      </c>
      <c r="F54" s="115">
        <f>E54*D54</f>
        <v>0</v>
      </c>
      <c r="G54" s="74"/>
      <c r="H54" s="178" t="s">
        <v>112</v>
      </c>
      <c r="I54" s="93"/>
      <c r="J54" s="74"/>
      <c r="K54" s="80"/>
      <c r="L54" s="73"/>
      <c r="M54" s="2"/>
      <c r="N54" s="2"/>
      <c r="O54" s="2"/>
      <c r="P54" s="2"/>
      <c r="Q54" s="2"/>
      <c r="R54" s="2"/>
      <c r="S54" s="2"/>
      <c r="T54" s="2"/>
    </row>
    <row r="55" spans="1:20" ht="17.25">
      <c r="A55" s="44"/>
      <c r="B55" s="111" t="s">
        <v>27</v>
      </c>
      <c r="C55" s="112" t="s">
        <v>1</v>
      </c>
      <c r="D55" s="126">
        <v>0</v>
      </c>
      <c r="E55" s="112">
        <v>0.3</v>
      </c>
      <c r="F55" s="115">
        <f>E55*D55</f>
        <v>0</v>
      </c>
      <c r="G55" s="74"/>
      <c r="H55" s="178" t="s">
        <v>112</v>
      </c>
      <c r="I55" s="179" t="s">
        <v>113</v>
      </c>
      <c r="J55" s="74"/>
      <c r="K55" s="80"/>
      <c r="L55" s="73"/>
      <c r="M55" s="2"/>
      <c r="N55" s="2"/>
      <c r="O55" s="2"/>
      <c r="P55" s="2"/>
      <c r="Q55" s="2"/>
      <c r="R55" s="2"/>
      <c r="S55" s="2"/>
      <c r="T55" s="2"/>
    </row>
    <row r="56" spans="1:20" ht="17.25">
      <c r="A56" s="44"/>
      <c r="B56" s="111" t="s">
        <v>25</v>
      </c>
      <c r="C56" s="112" t="s">
        <v>1</v>
      </c>
      <c r="D56" s="125">
        <v>0</v>
      </c>
      <c r="E56" s="112">
        <v>0.2</v>
      </c>
      <c r="F56" s="115">
        <f>E56*D56</f>
        <v>0</v>
      </c>
      <c r="G56" s="74"/>
      <c r="H56" s="178" t="s">
        <v>112</v>
      </c>
      <c r="I56" s="179" t="s">
        <v>113</v>
      </c>
      <c r="J56" s="74"/>
      <c r="K56" s="80"/>
      <c r="L56" s="73"/>
      <c r="M56" s="2"/>
      <c r="N56" s="2"/>
      <c r="O56" s="2"/>
      <c r="P56" s="2"/>
      <c r="Q56" s="2"/>
      <c r="R56" s="2"/>
      <c r="S56" s="2"/>
      <c r="T56" s="2"/>
    </row>
    <row r="57" spans="1:20" ht="17.25">
      <c r="A57" s="44"/>
      <c r="B57" s="111" t="s">
        <v>26</v>
      </c>
      <c r="C57" s="112" t="s">
        <v>1</v>
      </c>
      <c r="D57" s="125">
        <v>0</v>
      </c>
      <c r="E57" s="112">
        <v>0.2</v>
      </c>
      <c r="F57" s="115">
        <f>E57*D57</f>
        <v>0</v>
      </c>
      <c r="G57" s="177" t="s">
        <v>111</v>
      </c>
      <c r="H57" s="178" t="s">
        <v>112</v>
      </c>
      <c r="I57" s="93"/>
      <c r="J57" s="74"/>
      <c r="K57" s="80"/>
      <c r="L57" s="73"/>
      <c r="M57" s="2"/>
      <c r="N57" s="2"/>
      <c r="O57" s="2"/>
      <c r="P57" s="2"/>
      <c r="Q57" s="2"/>
      <c r="R57" s="2"/>
      <c r="S57" s="2"/>
      <c r="T57" s="2"/>
    </row>
    <row r="58" spans="1:20" ht="17.25">
      <c r="A58" s="44"/>
      <c r="B58" s="111" t="s">
        <v>134</v>
      </c>
      <c r="C58" s="125">
        <v>0</v>
      </c>
      <c r="D58" s="112">
        <f>C58*25</f>
        <v>0</v>
      </c>
      <c r="E58" s="112">
        <v>0.2</v>
      </c>
      <c r="F58" s="115">
        <f>IF(F16+F17+F18+F21&gt;0,E58*D58,0)</f>
        <v>0</v>
      </c>
      <c r="G58" s="177" t="s">
        <v>111</v>
      </c>
      <c r="H58" s="178" t="s">
        <v>112</v>
      </c>
      <c r="I58" s="93"/>
      <c r="J58" s="74" t="s">
        <v>154</v>
      </c>
      <c r="K58" s="80"/>
      <c r="L58" s="73"/>
      <c r="M58" s="2"/>
      <c r="N58" s="2"/>
      <c r="O58" s="2"/>
      <c r="P58" s="2"/>
      <c r="Q58" s="2"/>
      <c r="R58" s="2"/>
      <c r="S58" s="2"/>
      <c r="T58" s="2"/>
    </row>
    <row r="59" spans="1:20" ht="24" customHeight="1">
      <c r="A59" s="44"/>
      <c r="B59" s="123" t="s">
        <v>110</v>
      </c>
      <c r="C59" s="112"/>
      <c r="D59" s="114"/>
      <c r="E59" s="112"/>
      <c r="F59" s="115"/>
      <c r="G59" s="74"/>
      <c r="H59" s="49"/>
      <c r="I59" s="96"/>
      <c r="J59" s="74"/>
      <c r="K59" s="80"/>
      <c r="L59" s="73"/>
      <c r="M59" s="2"/>
      <c r="N59" s="2"/>
      <c r="O59" s="2"/>
      <c r="P59" s="2"/>
      <c r="Q59" s="2"/>
      <c r="R59" s="2"/>
      <c r="S59" s="2"/>
      <c r="T59" s="2"/>
    </row>
    <row r="60" spans="1:20" ht="17.25">
      <c r="A60" s="44"/>
      <c r="B60" s="111" t="s">
        <v>14</v>
      </c>
      <c r="C60" s="126">
        <v>0</v>
      </c>
      <c r="D60" s="112">
        <f>C60*25</f>
        <v>0</v>
      </c>
      <c r="E60" s="112">
        <v>0.4</v>
      </c>
      <c r="F60" s="115">
        <f>IF(F16+F17+F18+F21&gt;0,E60*D60,0)</f>
        <v>0</v>
      </c>
      <c r="G60" s="74"/>
      <c r="H60" s="178" t="s">
        <v>112</v>
      </c>
      <c r="I60" s="179" t="s">
        <v>113</v>
      </c>
      <c r="J60" s="74" t="s">
        <v>154</v>
      </c>
      <c r="K60" s="80"/>
      <c r="L60" s="73"/>
      <c r="M60" s="2"/>
      <c r="N60" s="2"/>
      <c r="O60" s="2"/>
      <c r="P60" s="2"/>
      <c r="Q60" s="2"/>
      <c r="R60" s="2"/>
      <c r="S60" s="2"/>
      <c r="T60" s="2"/>
    </row>
    <row r="61" spans="1:20" ht="17.25">
      <c r="A61" s="44"/>
      <c r="B61" s="111" t="s">
        <v>11</v>
      </c>
      <c r="C61" s="112" t="s">
        <v>1</v>
      </c>
      <c r="D61" s="126">
        <v>0</v>
      </c>
      <c r="E61" s="116">
        <v>0.5</v>
      </c>
      <c r="F61" s="115">
        <f>E61*D61</f>
        <v>0</v>
      </c>
      <c r="G61" s="74"/>
      <c r="H61" s="178" t="s">
        <v>112</v>
      </c>
      <c r="I61" s="179" t="s">
        <v>113</v>
      </c>
      <c r="J61" s="74"/>
      <c r="K61" s="80"/>
      <c r="L61" s="73"/>
      <c r="M61" s="2"/>
      <c r="N61" s="2"/>
      <c r="O61" s="2"/>
      <c r="P61" s="2"/>
      <c r="Q61" s="2"/>
      <c r="R61" s="2"/>
      <c r="S61" s="2"/>
      <c r="T61" s="2"/>
    </row>
    <row r="62" spans="1:20" ht="18" thickBot="1">
      <c r="A62" s="44"/>
      <c r="B62" s="118" t="s">
        <v>101</v>
      </c>
      <c r="C62" s="119" t="s">
        <v>1</v>
      </c>
      <c r="D62" s="127">
        <v>0</v>
      </c>
      <c r="E62" s="119">
        <v>0.1</v>
      </c>
      <c r="F62" s="120">
        <f>E62*D62</f>
        <v>0</v>
      </c>
      <c r="G62" s="194"/>
      <c r="H62" s="192"/>
      <c r="I62" s="193" t="s">
        <v>113</v>
      </c>
      <c r="J62" s="74"/>
      <c r="K62" s="80"/>
      <c r="L62" s="73"/>
      <c r="M62" s="2"/>
      <c r="N62" s="2"/>
      <c r="O62" s="2"/>
      <c r="P62" s="2"/>
      <c r="Q62" s="2"/>
      <c r="R62" s="2"/>
      <c r="S62" s="2"/>
      <c r="T62" s="2"/>
    </row>
    <row r="63" spans="1:20" ht="18.75" customHeight="1" thickBot="1">
      <c r="A63" s="44"/>
      <c r="B63" s="78"/>
      <c r="G63" s="92"/>
      <c r="H63" s="92"/>
      <c r="I63" s="92"/>
      <c r="J63" s="14"/>
      <c r="K63" s="80"/>
      <c r="L63" s="73"/>
      <c r="M63" s="2"/>
      <c r="N63" s="2"/>
      <c r="O63" s="2"/>
      <c r="P63" s="2"/>
      <c r="Q63" s="2"/>
      <c r="R63" s="2"/>
      <c r="S63" s="2"/>
      <c r="T63" s="2"/>
    </row>
    <row r="64" spans="1:20" ht="46.5" customHeight="1" thickBot="1">
      <c r="A64" s="47"/>
      <c r="B64" s="88" t="s">
        <v>33</v>
      </c>
      <c r="C64" s="89" t="s">
        <v>31</v>
      </c>
      <c r="D64" s="90" t="s">
        <v>127</v>
      </c>
      <c r="E64" s="89" t="s">
        <v>32</v>
      </c>
      <c r="F64" s="87" t="s">
        <v>107</v>
      </c>
      <c r="G64" s="187"/>
      <c r="H64" s="188" t="s">
        <v>105</v>
      </c>
      <c r="I64" s="189"/>
      <c r="J64" s="14"/>
      <c r="K64" s="80"/>
      <c r="L64" s="73"/>
      <c r="M64" s="2"/>
      <c r="N64" s="2"/>
      <c r="O64" s="2"/>
      <c r="P64" s="2"/>
      <c r="Q64" s="2"/>
      <c r="R64" s="2"/>
      <c r="S64" s="2"/>
      <c r="T64" s="2"/>
    </row>
    <row r="65" spans="1:20" ht="25.5">
      <c r="A65" s="47"/>
      <c r="B65" s="145" t="s">
        <v>114</v>
      </c>
      <c r="C65" s="138"/>
      <c r="D65" s="139"/>
      <c r="E65" s="138"/>
      <c r="F65" s="140"/>
      <c r="G65" s="190"/>
      <c r="H65" s="190"/>
      <c r="I65" s="191"/>
      <c r="J65" s="76"/>
      <c r="K65" s="80"/>
      <c r="L65" s="73"/>
      <c r="M65" s="2"/>
      <c r="N65" s="2"/>
      <c r="O65" s="2"/>
      <c r="P65" s="2"/>
      <c r="Q65" s="2"/>
      <c r="R65" s="2"/>
      <c r="S65" s="2"/>
      <c r="T65" s="2"/>
    </row>
    <row r="66" spans="1:20" ht="17.25">
      <c r="A66" s="47"/>
      <c r="B66" s="141" t="s">
        <v>8</v>
      </c>
      <c r="C66" s="142" t="s">
        <v>1</v>
      </c>
      <c r="D66" s="183">
        <v>0</v>
      </c>
      <c r="E66" s="143">
        <v>1</v>
      </c>
      <c r="F66" s="144">
        <f>E66*D66</f>
        <v>0</v>
      </c>
      <c r="G66" s="177" t="s">
        <v>111</v>
      </c>
      <c r="H66" s="178" t="s">
        <v>112</v>
      </c>
      <c r="I66" s="179" t="s">
        <v>113</v>
      </c>
      <c r="J66" s="77"/>
      <c r="K66" s="80"/>
      <c r="L66" s="73"/>
      <c r="M66" s="2"/>
      <c r="N66" s="2"/>
      <c r="O66" s="2"/>
      <c r="P66" s="2"/>
      <c r="Q66" s="2"/>
      <c r="R66" s="2"/>
      <c r="S66" s="2"/>
      <c r="T66" s="2"/>
    </row>
    <row r="67" spans="1:20" ht="17.25">
      <c r="A67" s="44"/>
      <c r="B67" s="141" t="s">
        <v>0</v>
      </c>
      <c r="C67" s="142" t="s">
        <v>1</v>
      </c>
      <c r="D67" s="183">
        <v>0</v>
      </c>
      <c r="E67" s="142">
        <v>0.3</v>
      </c>
      <c r="F67" s="144">
        <f>E67*D67</f>
        <v>0</v>
      </c>
      <c r="G67" s="177" t="s">
        <v>111</v>
      </c>
      <c r="H67" s="136"/>
      <c r="I67" s="179" t="s">
        <v>113</v>
      </c>
      <c r="J67" s="77"/>
      <c r="K67" s="80"/>
      <c r="L67" s="73"/>
      <c r="M67" s="2"/>
      <c r="N67" s="2"/>
      <c r="O67" s="2"/>
      <c r="P67" s="2"/>
      <c r="Q67" s="2"/>
      <c r="R67" s="2"/>
      <c r="S67" s="2"/>
      <c r="T67" s="2"/>
    </row>
    <row r="68" spans="1:20" ht="17.25">
      <c r="A68" s="44"/>
      <c r="B68" s="141" t="s">
        <v>9</v>
      </c>
      <c r="C68" s="142" t="s">
        <v>1</v>
      </c>
      <c r="D68" s="183">
        <v>0</v>
      </c>
      <c r="E68" s="142">
        <v>0.2</v>
      </c>
      <c r="F68" s="144">
        <f>E68*D68</f>
        <v>0</v>
      </c>
      <c r="G68" s="177" t="s">
        <v>111</v>
      </c>
      <c r="H68" s="136"/>
      <c r="I68" s="179" t="s">
        <v>113</v>
      </c>
      <c r="J68" s="77"/>
      <c r="K68" s="80"/>
      <c r="L68" s="73"/>
      <c r="M68" s="2"/>
      <c r="N68" s="2"/>
      <c r="O68" s="2"/>
      <c r="P68" s="2"/>
      <c r="Q68" s="2"/>
      <c r="R68" s="2"/>
      <c r="S68" s="2"/>
      <c r="T68" s="2"/>
    </row>
    <row r="69" spans="1:20" ht="17.25">
      <c r="A69" s="44"/>
      <c r="B69" s="141" t="s">
        <v>10</v>
      </c>
      <c r="C69" s="142" t="s">
        <v>1</v>
      </c>
      <c r="D69" s="183">
        <v>0</v>
      </c>
      <c r="E69" s="142">
        <v>0.05</v>
      </c>
      <c r="F69" s="144">
        <f>E69*D69</f>
        <v>0</v>
      </c>
      <c r="G69" s="177" t="s">
        <v>111</v>
      </c>
      <c r="H69" s="136"/>
      <c r="I69" s="179" t="s">
        <v>113</v>
      </c>
      <c r="J69" s="77"/>
      <c r="K69" s="80"/>
      <c r="L69" s="73"/>
      <c r="M69" s="2"/>
      <c r="N69" s="2"/>
      <c r="O69" s="2"/>
      <c r="P69" s="2"/>
      <c r="Q69" s="2"/>
      <c r="R69" s="2"/>
      <c r="S69" s="2"/>
      <c r="T69" s="2"/>
    </row>
    <row r="70" spans="1:20" ht="18" thickBot="1">
      <c r="A70" s="44"/>
      <c r="B70" s="141" t="s">
        <v>2</v>
      </c>
      <c r="C70" s="142" t="s">
        <v>1</v>
      </c>
      <c r="D70" s="186">
        <v>0</v>
      </c>
      <c r="E70" s="143">
        <v>0</v>
      </c>
      <c r="F70" s="144">
        <f>E70*D70</f>
        <v>0</v>
      </c>
      <c r="G70" s="135"/>
      <c r="H70" s="136"/>
      <c r="I70" s="179"/>
      <c r="J70" s="77"/>
      <c r="K70" s="80"/>
      <c r="L70" s="73"/>
      <c r="M70" s="2"/>
      <c r="N70" s="2"/>
      <c r="O70" s="2"/>
      <c r="P70" s="2"/>
      <c r="Q70" s="2"/>
      <c r="R70" s="2"/>
      <c r="S70" s="2"/>
      <c r="T70" s="2"/>
    </row>
    <row r="71" spans="1:20" ht="25.5">
      <c r="A71" s="44"/>
      <c r="B71" s="146" t="s">
        <v>117</v>
      </c>
      <c r="C71" s="147"/>
      <c r="D71" s="148"/>
      <c r="E71" s="147"/>
      <c r="F71" s="149"/>
      <c r="G71" s="76"/>
      <c r="H71" s="76"/>
      <c r="I71" s="132"/>
      <c r="J71" s="76"/>
      <c r="K71" s="80"/>
      <c r="L71" s="73"/>
      <c r="M71" s="2"/>
      <c r="N71" s="2"/>
      <c r="O71" s="2"/>
      <c r="P71" s="2"/>
      <c r="Q71" s="2"/>
      <c r="R71" s="2"/>
      <c r="S71" s="2"/>
      <c r="T71" s="2"/>
    </row>
    <row r="72" spans="1:20" ht="24" customHeight="1">
      <c r="A72" s="44"/>
      <c r="B72" s="161" t="s">
        <v>135</v>
      </c>
      <c r="C72" s="158"/>
      <c r="D72" s="159"/>
      <c r="E72" s="158"/>
      <c r="F72" s="160"/>
      <c r="G72" s="76"/>
      <c r="H72" s="76"/>
      <c r="I72" s="132"/>
      <c r="J72" s="76"/>
      <c r="K72" s="80"/>
      <c r="L72" s="73"/>
      <c r="M72" s="2"/>
      <c r="N72" s="2"/>
      <c r="O72" s="2"/>
      <c r="P72" s="2"/>
      <c r="Q72" s="2"/>
      <c r="R72" s="2"/>
      <c r="S72" s="2"/>
      <c r="T72" s="2"/>
    </row>
    <row r="73" spans="1:20" ht="17.25">
      <c r="A73" s="44"/>
      <c r="B73" s="150" t="s">
        <v>15</v>
      </c>
      <c r="C73" s="151" t="s">
        <v>1</v>
      </c>
      <c r="D73" s="184">
        <v>0</v>
      </c>
      <c r="E73" s="152">
        <v>4</v>
      </c>
      <c r="F73" s="153">
        <f>E73*D73</f>
        <v>0</v>
      </c>
      <c r="G73" s="177" t="s">
        <v>111</v>
      </c>
      <c r="H73" s="178" t="s">
        <v>112</v>
      </c>
      <c r="I73" s="179" t="s">
        <v>113</v>
      </c>
      <c r="J73" s="74"/>
      <c r="K73" s="80"/>
      <c r="L73" s="73"/>
      <c r="M73" s="2"/>
      <c r="N73" s="2"/>
      <c r="O73" s="2"/>
      <c r="P73" s="2"/>
      <c r="Q73" s="2"/>
      <c r="R73" s="2"/>
      <c r="S73" s="2"/>
      <c r="T73" s="2"/>
    </row>
    <row r="74" spans="1:20" ht="17.25">
      <c r="A74" s="44"/>
      <c r="B74" s="150" t="s">
        <v>138</v>
      </c>
      <c r="C74" s="151" t="s">
        <v>1</v>
      </c>
      <c r="D74" s="184">
        <v>0</v>
      </c>
      <c r="E74" s="152">
        <v>2</v>
      </c>
      <c r="F74" s="153">
        <f>E74*D74</f>
        <v>0</v>
      </c>
      <c r="G74" s="177" t="s">
        <v>111</v>
      </c>
      <c r="H74" s="178" t="s">
        <v>112</v>
      </c>
      <c r="I74" s="179" t="s">
        <v>113</v>
      </c>
      <c r="J74" s="74"/>
      <c r="K74" s="80"/>
      <c r="L74" s="73"/>
      <c r="M74" s="2"/>
      <c r="N74" s="2"/>
      <c r="O74" s="2"/>
      <c r="P74" s="2"/>
      <c r="Q74" s="2"/>
      <c r="R74" s="2"/>
      <c r="S74" s="2"/>
      <c r="T74" s="2"/>
    </row>
    <row r="75" spans="1:20" ht="34.5">
      <c r="A75" s="44"/>
      <c r="B75" s="150" t="s">
        <v>102</v>
      </c>
      <c r="C75" s="151" t="s">
        <v>1</v>
      </c>
      <c r="D75" s="184">
        <v>0</v>
      </c>
      <c r="E75" s="151">
        <v>0.2</v>
      </c>
      <c r="F75" s="153">
        <f>E75*D75</f>
        <v>0</v>
      </c>
      <c r="G75" s="177" t="s">
        <v>111</v>
      </c>
      <c r="H75" s="137"/>
      <c r="I75" s="179" t="s">
        <v>113</v>
      </c>
      <c r="J75" s="74"/>
      <c r="K75" s="82"/>
      <c r="L75" s="73"/>
      <c r="M75" s="2"/>
      <c r="N75" s="2"/>
      <c r="O75" s="2"/>
      <c r="P75" s="2"/>
      <c r="Q75" s="2"/>
      <c r="R75" s="2"/>
      <c r="S75" s="2"/>
      <c r="T75" s="2"/>
    </row>
    <row r="76" spans="1:20" ht="17.25">
      <c r="A76" s="44"/>
      <c r="B76" s="150" t="s">
        <v>103</v>
      </c>
      <c r="C76" s="151" t="s">
        <v>1</v>
      </c>
      <c r="D76" s="184">
        <v>0</v>
      </c>
      <c r="E76" s="151">
        <v>0.2</v>
      </c>
      <c r="F76" s="153">
        <f>E76*D76</f>
        <v>0</v>
      </c>
      <c r="G76" s="177" t="s">
        <v>111</v>
      </c>
      <c r="H76" s="137"/>
      <c r="I76" s="179" t="s">
        <v>113</v>
      </c>
      <c r="J76" s="74"/>
      <c r="K76" s="80"/>
      <c r="L76" s="73"/>
      <c r="M76" s="2"/>
      <c r="N76" s="2"/>
      <c r="O76" s="2"/>
      <c r="P76" s="2"/>
      <c r="Q76" s="2"/>
      <c r="R76" s="2"/>
      <c r="S76" s="2"/>
      <c r="T76" s="2"/>
    </row>
    <row r="77" spans="1:12" ht="24" customHeight="1">
      <c r="A77" s="44"/>
      <c r="B77" s="161" t="s">
        <v>128</v>
      </c>
      <c r="C77" s="158"/>
      <c r="D77" s="159"/>
      <c r="E77" s="158"/>
      <c r="F77" s="160"/>
      <c r="G77" s="76"/>
      <c r="H77" s="76"/>
      <c r="I77" s="132"/>
      <c r="J77" s="76"/>
      <c r="K77" s="80"/>
      <c r="L77" s="32"/>
    </row>
    <row r="78" spans="1:12" ht="17.25">
      <c r="A78" s="44"/>
      <c r="B78" s="150" t="s">
        <v>5</v>
      </c>
      <c r="C78" s="151" t="s">
        <v>1</v>
      </c>
      <c r="D78" s="185">
        <v>0</v>
      </c>
      <c r="E78" s="152">
        <v>0.5</v>
      </c>
      <c r="F78" s="153">
        <f>E78*D78</f>
        <v>0</v>
      </c>
      <c r="G78" s="74"/>
      <c r="H78" s="178" t="s">
        <v>112</v>
      </c>
      <c r="I78" s="179"/>
      <c r="J78" s="74"/>
      <c r="K78" s="80"/>
      <c r="L78" s="32"/>
    </row>
    <row r="79" spans="1:12" ht="17.25">
      <c r="A79" s="44"/>
      <c r="B79" s="150" t="s">
        <v>104</v>
      </c>
      <c r="C79" s="185">
        <v>0</v>
      </c>
      <c r="D79" s="151">
        <f>C79*50</f>
        <v>0</v>
      </c>
      <c r="E79" s="152">
        <v>1</v>
      </c>
      <c r="F79" s="153">
        <f>E79*D79</f>
        <v>0</v>
      </c>
      <c r="G79" s="74"/>
      <c r="H79" s="178" t="s">
        <v>112</v>
      </c>
      <c r="I79" s="179" t="s">
        <v>113</v>
      </c>
      <c r="J79" s="74"/>
      <c r="K79" s="80"/>
      <c r="L79" s="32"/>
    </row>
    <row r="80" spans="1:12" ht="24" customHeight="1">
      <c r="A80" s="44"/>
      <c r="B80" s="161" t="s">
        <v>136</v>
      </c>
      <c r="C80" s="158"/>
      <c r="D80" s="159"/>
      <c r="E80" s="158"/>
      <c r="F80" s="160"/>
      <c r="G80" s="76"/>
      <c r="H80" s="76"/>
      <c r="I80" s="132"/>
      <c r="J80" s="76"/>
      <c r="K80" s="80"/>
      <c r="L80" s="32"/>
    </row>
    <row r="81" spans="1:12" ht="17.25">
      <c r="A81" s="44"/>
      <c r="B81" s="150" t="s">
        <v>139</v>
      </c>
      <c r="C81" s="151" t="s">
        <v>1</v>
      </c>
      <c r="D81" s="185">
        <v>0</v>
      </c>
      <c r="E81" s="151">
        <v>0.5</v>
      </c>
      <c r="F81" s="153">
        <f>E81*D81</f>
        <v>0</v>
      </c>
      <c r="G81" s="177"/>
      <c r="H81" s="178"/>
      <c r="I81" s="179" t="s">
        <v>113</v>
      </c>
      <c r="J81" s="74"/>
      <c r="K81" s="82"/>
      <c r="L81" s="32"/>
    </row>
    <row r="82" spans="1:12" ht="17.25">
      <c r="A82" s="44"/>
      <c r="B82" s="150" t="s">
        <v>137</v>
      </c>
      <c r="C82" s="151" t="s">
        <v>1</v>
      </c>
      <c r="D82" s="185">
        <v>0</v>
      </c>
      <c r="E82" s="151">
        <v>0.1</v>
      </c>
      <c r="F82" s="153">
        <f>E82*D82</f>
        <v>0</v>
      </c>
      <c r="G82" s="177"/>
      <c r="H82" s="178"/>
      <c r="I82" s="179" t="s">
        <v>113</v>
      </c>
      <c r="J82" s="74"/>
      <c r="K82" s="82"/>
      <c r="L82" s="32"/>
    </row>
    <row r="83" spans="1:12" ht="18" thickBot="1">
      <c r="A83" s="44"/>
      <c r="B83" s="196" t="s">
        <v>28</v>
      </c>
      <c r="C83" s="154" t="s">
        <v>1</v>
      </c>
      <c r="D83" s="195">
        <v>0</v>
      </c>
      <c r="E83" s="197">
        <v>0.1</v>
      </c>
      <c r="F83" s="155">
        <f>E83*D83</f>
        <v>0</v>
      </c>
      <c r="G83" s="198"/>
      <c r="H83" s="94"/>
      <c r="I83" s="193" t="s">
        <v>113</v>
      </c>
      <c r="J83" s="74"/>
      <c r="K83" s="80"/>
      <c r="L83" s="32"/>
    </row>
    <row r="84" spans="1:11" ht="35.25" customHeight="1">
      <c r="A84" s="44"/>
      <c r="B84" s="79"/>
      <c r="C84" s="30"/>
      <c r="D84" s="14"/>
      <c r="E84" s="5"/>
      <c r="F84" s="40"/>
      <c r="G84" s="74"/>
      <c r="H84" s="74"/>
      <c r="I84" s="74"/>
      <c r="J84" s="74"/>
      <c r="K84" s="38"/>
    </row>
    <row r="85" spans="2:11" ht="21">
      <c r="B85" s="79"/>
      <c r="C85" s="5"/>
      <c r="D85" s="5"/>
      <c r="E85" s="171" t="s">
        <v>18</v>
      </c>
      <c r="F85" s="169">
        <f>SUM(F16:F83)</f>
        <v>0</v>
      </c>
      <c r="G85" s="40"/>
      <c r="H85" s="40"/>
      <c r="I85" s="40"/>
      <c r="J85" s="40"/>
      <c r="K85" s="38"/>
    </row>
    <row r="86" spans="3:11" ht="21.75" thickBot="1">
      <c r="C86" s="5"/>
      <c r="D86" s="5"/>
      <c r="E86" s="171" t="s">
        <v>126</v>
      </c>
      <c r="F86" s="169">
        <f>B12</f>
        <v>0</v>
      </c>
      <c r="G86" s="40"/>
      <c r="H86" s="40"/>
      <c r="I86" s="40"/>
      <c r="J86" s="226" t="s">
        <v>157</v>
      </c>
      <c r="K86" s="38"/>
    </row>
    <row r="87" spans="3:11" ht="29.25" thickBot="1">
      <c r="C87" s="170"/>
      <c r="D87" s="170"/>
      <c r="E87" s="166" t="s">
        <v>106</v>
      </c>
      <c r="F87" s="172" t="e">
        <f>SUM(F85/B12)</f>
        <v>#DIV/0!</v>
      </c>
      <c r="G87" s="43"/>
      <c r="H87" s="43"/>
      <c r="I87" s="43"/>
      <c r="J87" s="43"/>
      <c r="K87" s="6"/>
    </row>
    <row r="88" spans="2:11" ht="50.25" customHeight="1">
      <c r="B88" s="41"/>
      <c r="C88" s="16"/>
      <c r="D88" s="14"/>
      <c r="E88" s="16"/>
      <c r="F88" s="39"/>
      <c r="G88" s="39"/>
      <c r="H88" s="39"/>
      <c r="I88" s="39"/>
      <c r="J88" s="39"/>
      <c r="K88" s="6"/>
    </row>
    <row r="89" spans="2:11" ht="35.25" thickBot="1">
      <c r="B89" s="2"/>
      <c r="C89" s="167" t="s">
        <v>88</v>
      </c>
      <c r="D89" s="168" t="s">
        <v>87</v>
      </c>
      <c r="E89" s="168" t="s">
        <v>86</v>
      </c>
      <c r="F89" s="168" t="s">
        <v>66</v>
      </c>
      <c r="H89" s="39"/>
      <c r="I89" s="39"/>
      <c r="J89" s="39"/>
      <c r="K89" s="6"/>
    </row>
    <row r="90" spans="2:10" ht="17.25">
      <c r="B90" s="2"/>
      <c r="C90" s="165" t="s">
        <v>118</v>
      </c>
      <c r="D90" s="163">
        <f>SUM(Ekosystemtjänster!C50,Ekosystemtjänster!D50,Ekosystemtjänster!E50,Ekosystemtjänster!F50,Ekosystemtjänster!G50)</f>
        <v>0</v>
      </c>
      <c r="E90" s="163">
        <v>47</v>
      </c>
      <c r="F90" s="173">
        <f>D90/E90</f>
        <v>0</v>
      </c>
      <c r="H90" s="133"/>
      <c r="I90" s="134"/>
      <c r="J90" s="164"/>
    </row>
    <row r="91" spans="2:6" ht="17.25">
      <c r="B91" s="2"/>
      <c r="C91" s="180" t="s">
        <v>119</v>
      </c>
      <c r="D91" s="163">
        <f>SUM(Ekosystemtjänster!L50,Ekosystemtjänster!K50,Ekosystemtjänster!J50,Ekosystemtjänster!I50,Ekosystemtjänster!H50)</f>
        <v>0</v>
      </c>
      <c r="E91" s="163">
        <v>45</v>
      </c>
      <c r="F91" s="174">
        <f>D91/E91</f>
        <v>0</v>
      </c>
    </row>
    <row r="92" spans="2:6" ht="18" thickBot="1">
      <c r="B92" s="2"/>
      <c r="C92" s="181" t="s">
        <v>120</v>
      </c>
      <c r="D92" s="163">
        <f>SUM(Ekosystemtjänster!R50,Ekosystemtjänster!Q50,Ekosystemtjänster!P50,Ekosystemtjänster!O50,Ekosystemtjänster!N50,Ekosystemtjänster!M50)</f>
        <v>0</v>
      </c>
      <c r="E92" s="163">
        <v>41</v>
      </c>
      <c r="F92" s="175">
        <f>D92/E92</f>
        <v>0</v>
      </c>
    </row>
    <row r="93" spans="3:7" ht="12.75">
      <c r="C93" s="16"/>
      <c r="D93" s="14"/>
      <c r="E93" s="14"/>
      <c r="F93" s="14"/>
      <c r="G93" s="14"/>
    </row>
    <row r="94" spans="3:5" ht="12.75">
      <c r="C94" s="4"/>
      <c r="E94" s="4"/>
    </row>
    <row r="95" spans="3:5" ht="12.75">
      <c r="C95" s="4"/>
      <c r="E95" s="4"/>
    </row>
    <row r="96" spans="3:5" ht="12.75">
      <c r="C96" s="4"/>
      <c r="E96" s="4"/>
    </row>
    <row r="97" ht="12.75"/>
    <row r="98" spans="6:10" ht="12.75">
      <c r="F98" s="10"/>
      <c r="G98" s="10"/>
      <c r="H98" s="10"/>
      <c r="I98" s="10"/>
      <c r="J98" s="10"/>
    </row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1" ht="17.25">
      <c r="F141" s="38" t="s">
        <v>68</v>
      </c>
    </row>
    <row r="142" ht="17.25">
      <c r="F142" s="38" t="s">
        <v>67</v>
      </c>
    </row>
    <row r="165" spans="13:17" ht="12.75">
      <c r="M165" s="3"/>
      <c r="N165" s="8"/>
      <c r="O165" s="3"/>
      <c r="P165" s="3"/>
      <c r="Q165" s="11"/>
    </row>
    <row r="166" spans="13:17" ht="12.75">
      <c r="M166" s="4"/>
      <c r="N166" s="7"/>
      <c r="O166" s="3"/>
      <c r="P166" s="3"/>
      <c r="Q166" s="4"/>
    </row>
    <row r="167" spans="13:17" ht="12.75">
      <c r="M167" s="3"/>
      <c r="N167" s="7"/>
      <c r="O167" s="3"/>
      <c r="P167" s="3"/>
      <c r="Q167" s="4"/>
    </row>
    <row r="168" spans="13:17" ht="12.75">
      <c r="M168" s="3"/>
      <c r="N168" s="7"/>
      <c r="O168" s="3"/>
      <c r="P168" s="3"/>
      <c r="Q168" s="4"/>
    </row>
    <row r="169" spans="13:17" ht="12.75">
      <c r="M169" s="3"/>
      <c r="N169" s="7"/>
      <c r="O169" s="3"/>
      <c r="P169" s="3"/>
      <c r="Q169" s="4"/>
    </row>
    <row r="170" spans="13:17" ht="12.75">
      <c r="M170" s="3"/>
      <c r="N170" s="7"/>
      <c r="O170" s="3"/>
      <c r="P170" s="3"/>
      <c r="Q170" s="4"/>
    </row>
    <row r="171" spans="13:17" ht="12.75">
      <c r="M171" s="4"/>
      <c r="N171" s="7"/>
      <c r="O171" s="3"/>
      <c r="P171" s="3"/>
      <c r="Q171" s="4"/>
    </row>
    <row r="172" spans="13:17" ht="12.75">
      <c r="M172" s="3"/>
      <c r="N172" s="7"/>
      <c r="O172" s="3"/>
      <c r="P172" s="3"/>
      <c r="Q172" s="4"/>
    </row>
    <row r="173" spans="13:17" ht="12.75">
      <c r="M173" s="4"/>
      <c r="N173" s="7"/>
      <c r="O173" s="3"/>
      <c r="P173" s="3"/>
      <c r="Q173" s="4"/>
    </row>
    <row r="174" spans="13:17" ht="12.75">
      <c r="M174" s="4"/>
      <c r="N174" s="8"/>
      <c r="O174" s="3"/>
      <c r="P174" s="3"/>
      <c r="Q174" s="11"/>
    </row>
    <row r="175" spans="13:17" ht="12.75">
      <c r="M175" s="4"/>
      <c r="N175" s="7"/>
      <c r="O175" s="3"/>
      <c r="P175" s="3"/>
      <c r="Q175" s="4"/>
    </row>
    <row r="176" spans="13:17" ht="12.75">
      <c r="M176" s="3"/>
      <c r="N176" s="7"/>
      <c r="O176" s="3"/>
      <c r="P176" s="3"/>
      <c r="Q176" s="4"/>
    </row>
    <row r="177" spans="13:17" ht="12.75">
      <c r="M177" s="3"/>
      <c r="N177" s="7"/>
      <c r="O177" s="3"/>
      <c r="P177" s="3"/>
      <c r="Q177" s="4"/>
    </row>
    <row r="178" spans="13:17" ht="12.75">
      <c r="M178" s="3"/>
      <c r="N178" s="7"/>
      <c r="O178" s="3"/>
      <c r="P178" s="3"/>
      <c r="Q178" s="4"/>
    </row>
    <row r="183" spans="2:10" ht="12.75">
      <c r="B183" s="2"/>
      <c r="C183" s="16"/>
      <c r="D183" s="14"/>
      <c r="E183" s="16"/>
      <c r="F183" s="14"/>
      <c r="G183" s="14"/>
      <c r="H183" s="14"/>
      <c r="I183" s="14"/>
      <c r="J183" s="14"/>
    </row>
    <row r="184" spans="2:10" ht="12.75">
      <c r="B184" s="2"/>
      <c r="C184" s="16"/>
      <c r="D184" s="14"/>
      <c r="E184" s="16"/>
      <c r="F184" s="14"/>
      <c r="G184" s="14"/>
      <c r="H184" s="14"/>
      <c r="I184" s="14"/>
      <c r="J184" s="14"/>
    </row>
    <row r="185" spans="2:10" ht="12.75">
      <c r="B185" s="2"/>
      <c r="C185" s="16"/>
      <c r="D185" s="14"/>
      <c r="E185" s="16"/>
      <c r="F185" s="14"/>
      <c r="G185" s="14"/>
      <c r="H185" s="14"/>
      <c r="I185" s="14"/>
      <c r="J185" s="14"/>
    </row>
    <row r="186" spans="2:17" ht="12.75">
      <c r="B186" s="17"/>
      <c r="C186" s="19"/>
      <c r="D186" s="19"/>
      <c r="E186" s="18"/>
      <c r="F186" s="18"/>
      <c r="G186" s="18"/>
      <c r="H186" s="18"/>
      <c r="I186" s="18"/>
      <c r="J186" s="18"/>
      <c r="M186" s="3"/>
      <c r="N186" s="8"/>
      <c r="O186" s="3"/>
      <c r="P186" s="3"/>
      <c r="Q186" s="11"/>
    </row>
    <row r="187" spans="2:17" ht="12.75">
      <c r="B187" s="20"/>
      <c r="C187" s="22"/>
      <c r="D187" s="23"/>
      <c r="E187" s="21"/>
      <c r="F187" s="2"/>
      <c r="G187" s="2"/>
      <c r="H187" s="2"/>
      <c r="I187" s="2"/>
      <c r="J187" s="2"/>
      <c r="M187" s="3"/>
      <c r="N187" s="7"/>
      <c r="O187" s="3"/>
      <c r="P187" s="3"/>
      <c r="Q187" s="4"/>
    </row>
    <row r="188" spans="2:17" ht="12.75">
      <c r="B188" s="2"/>
      <c r="C188" s="2"/>
      <c r="D188" s="2"/>
      <c r="E188" s="2"/>
      <c r="F188" s="2"/>
      <c r="G188" s="2"/>
      <c r="H188" s="2"/>
      <c r="I188" s="2"/>
      <c r="J188" s="2"/>
      <c r="M188" s="10"/>
      <c r="N188" s="7"/>
      <c r="O188" s="3"/>
      <c r="P188" s="3"/>
      <c r="Q188" s="4"/>
    </row>
    <row r="189" spans="2:14" ht="12.75">
      <c r="B189" s="15"/>
      <c r="C189" s="22"/>
      <c r="D189" s="24"/>
      <c r="E189" s="21"/>
      <c r="F189" s="2"/>
      <c r="G189" s="2"/>
      <c r="H189" s="2"/>
      <c r="I189" s="2"/>
      <c r="J189" s="2"/>
      <c r="M189" s="4"/>
      <c r="N189" s="7"/>
    </row>
    <row r="190" spans="2:10" ht="12.75">
      <c r="B190" s="15"/>
      <c r="C190" s="22"/>
      <c r="D190" s="24"/>
      <c r="E190" s="21"/>
      <c r="F190" s="2"/>
      <c r="G190" s="2"/>
      <c r="H190" s="2"/>
      <c r="I190" s="2"/>
      <c r="J190" s="2"/>
    </row>
    <row r="191" spans="2:10" ht="12.75">
      <c r="B191" s="2"/>
      <c r="C191" s="2"/>
      <c r="D191" s="25"/>
      <c r="E191" s="21"/>
      <c r="F191" s="2"/>
      <c r="G191" s="2"/>
      <c r="H191" s="2"/>
      <c r="I191" s="2"/>
      <c r="J191" s="2"/>
    </row>
    <row r="192" spans="2:10" ht="12.75">
      <c r="B192" s="2"/>
      <c r="C192" s="2"/>
      <c r="D192" s="25"/>
      <c r="E192" s="21"/>
      <c r="F192" s="2"/>
      <c r="G192" s="2"/>
      <c r="H192" s="2"/>
      <c r="I192" s="2"/>
      <c r="J192" s="2"/>
    </row>
    <row r="193" spans="2:17" ht="12.75">
      <c r="B193" s="2"/>
      <c r="C193" s="2"/>
      <c r="D193" s="25"/>
      <c r="E193" s="21"/>
      <c r="F193" s="2"/>
      <c r="G193" s="2"/>
      <c r="H193" s="2"/>
      <c r="I193" s="2"/>
      <c r="J193" s="2"/>
      <c r="M193" s="4"/>
      <c r="N193" s="8"/>
      <c r="O193" s="3"/>
      <c r="P193" s="3"/>
      <c r="Q193" s="11"/>
    </row>
    <row r="194" spans="2:17" ht="12.75">
      <c r="B194" s="2"/>
      <c r="C194" s="2"/>
      <c r="D194" s="2"/>
      <c r="E194" s="2"/>
      <c r="F194" s="2"/>
      <c r="G194" s="2"/>
      <c r="H194" s="2"/>
      <c r="I194" s="2"/>
      <c r="J194" s="2"/>
      <c r="M194" s="14"/>
      <c r="N194" s="12"/>
      <c r="O194" s="3"/>
      <c r="P194" s="3"/>
      <c r="Q194" s="11"/>
    </row>
    <row r="195" spans="2:17" ht="12.75">
      <c r="B195" s="2"/>
      <c r="C195" s="2"/>
      <c r="D195" s="25"/>
      <c r="E195" s="2"/>
      <c r="F195" s="2"/>
      <c r="G195" s="2"/>
      <c r="H195" s="2"/>
      <c r="I195" s="2"/>
      <c r="J195" s="2"/>
      <c r="M195" s="14"/>
      <c r="N195" s="12"/>
      <c r="O195" s="3"/>
      <c r="P195" s="3"/>
      <c r="Q195" s="4"/>
    </row>
    <row r="196" spans="2:17" ht="12.75">
      <c r="B196" s="2"/>
      <c r="C196" s="2"/>
      <c r="D196" s="25"/>
      <c r="E196" s="21"/>
      <c r="F196" s="2"/>
      <c r="G196" s="2"/>
      <c r="H196" s="2"/>
      <c r="I196" s="2"/>
      <c r="J196" s="2"/>
      <c r="M196" s="14"/>
      <c r="N196" s="15"/>
      <c r="O196" s="3"/>
      <c r="P196" s="3"/>
      <c r="Q196" s="4"/>
    </row>
    <row r="197" spans="2:17" ht="12.75">
      <c r="B197" s="2"/>
      <c r="C197" s="2"/>
      <c r="D197" s="25"/>
      <c r="E197" s="2"/>
      <c r="F197" s="2"/>
      <c r="G197" s="2"/>
      <c r="H197" s="2"/>
      <c r="I197" s="2"/>
      <c r="J197" s="2"/>
      <c r="M197" s="14"/>
      <c r="N197" s="12"/>
      <c r="O197" s="3"/>
      <c r="P197" s="3"/>
      <c r="Q197" s="4"/>
    </row>
    <row r="198" spans="2:17" ht="12.75">
      <c r="B198" s="20"/>
      <c r="C198" s="22"/>
      <c r="D198" s="23"/>
      <c r="E198" s="21"/>
      <c r="F198" s="2"/>
      <c r="G198" s="2"/>
      <c r="H198" s="2"/>
      <c r="I198" s="2"/>
      <c r="J198" s="2"/>
      <c r="M198" s="4"/>
      <c r="O198" s="3"/>
      <c r="P198" s="3"/>
      <c r="Q198" s="4"/>
    </row>
    <row r="199" spans="2:17" ht="12.75">
      <c r="B199" s="15"/>
      <c r="C199" s="22"/>
      <c r="D199" s="24"/>
      <c r="E199" s="21"/>
      <c r="F199" s="2"/>
      <c r="G199" s="2"/>
      <c r="H199" s="2"/>
      <c r="I199" s="2"/>
      <c r="J199" s="2"/>
      <c r="M199" s="4"/>
      <c r="N199" s="8"/>
      <c r="O199" s="3"/>
      <c r="P199" s="3"/>
      <c r="Q199" s="11"/>
    </row>
    <row r="200" spans="2:17" ht="12.75">
      <c r="B200" s="15"/>
      <c r="C200" s="22"/>
      <c r="D200" s="24"/>
      <c r="E200" s="21"/>
      <c r="F200" s="2"/>
      <c r="G200" s="2"/>
      <c r="H200" s="2"/>
      <c r="I200" s="2"/>
      <c r="J200" s="2"/>
      <c r="M200" s="4"/>
      <c r="N200" s="7"/>
      <c r="O200" s="3"/>
      <c r="P200" s="3"/>
      <c r="Q200" s="11"/>
    </row>
    <row r="201" spans="2:14" ht="12.75">
      <c r="B201" s="15"/>
      <c r="C201" s="26"/>
      <c r="D201" s="24"/>
      <c r="E201" s="21"/>
      <c r="F201" s="2"/>
      <c r="G201" s="2"/>
      <c r="H201" s="2"/>
      <c r="I201" s="2"/>
      <c r="J201" s="2"/>
      <c r="M201" s="4"/>
      <c r="N201" s="7"/>
    </row>
    <row r="202" spans="2:14" ht="12.75">
      <c r="B202" s="15"/>
      <c r="C202" s="22"/>
      <c r="D202" s="24"/>
      <c r="E202" s="21"/>
      <c r="F202" s="2"/>
      <c r="G202" s="2"/>
      <c r="H202" s="2"/>
      <c r="I202" s="2"/>
      <c r="J202" s="2"/>
      <c r="M202" s="4"/>
      <c r="N202" s="7"/>
    </row>
    <row r="203" spans="2:13" ht="12.75">
      <c r="B203" s="2"/>
      <c r="C203" s="2"/>
      <c r="D203" s="25"/>
      <c r="E203" s="21"/>
      <c r="F203" s="2"/>
      <c r="G203" s="2"/>
      <c r="H203" s="2"/>
      <c r="I203" s="2"/>
      <c r="J203" s="2"/>
      <c r="M203" s="4"/>
    </row>
    <row r="204" spans="2:17" ht="12.75">
      <c r="B204" s="2"/>
      <c r="C204" s="2"/>
      <c r="D204" s="25"/>
      <c r="E204" s="2"/>
      <c r="F204" s="2"/>
      <c r="G204" s="2"/>
      <c r="H204" s="2"/>
      <c r="I204" s="2"/>
      <c r="J204" s="2"/>
      <c r="M204" s="4"/>
      <c r="Q204" s="4"/>
    </row>
    <row r="205" spans="2:17" ht="12.75">
      <c r="B205" s="2"/>
      <c r="C205" s="2"/>
      <c r="D205" s="25"/>
      <c r="E205" s="21"/>
      <c r="F205" s="2"/>
      <c r="G205" s="2"/>
      <c r="H205" s="2"/>
      <c r="I205" s="2"/>
      <c r="J205" s="2"/>
      <c r="M205" s="3"/>
      <c r="N205" s="8"/>
      <c r="O205" s="3"/>
      <c r="P205" s="3"/>
      <c r="Q205" s="11"/>
    </row>
    <row r="206" spans="2:17" ht="12.75">
      <c r="B206" s="2"/>
      <c r="C206" s="2"/>
      <c r="D206" s="25"/>
      <c r="E206" s="2"/>
      <c r="F206" s="2"/>
      <c r="G206" s="2"/>
      <c r="H206" s="2"/>
      <c r="I206" s="2"/>
      <c r="J206" s="2"/>
      <c r="M206" s="4"/>
      <c r="N206" s="7"/>
      <c r="O206" s="3"/>
      <c r="P206" s="3"/>
      <c r="Q206" s="4"/>
    </row>
    <row r="207" spans="2:16" ht="12.75">
      <c r="B207" s="2"/>
      <c r="C207" s="2"/>
      <c r="D207" s="25"/>
      <c r="E207" s="21"/>
      <c r="F207" s="2"/>
      <c r="G207" s="2"/>
      <c r="H207" s="2"/>
      <c r="I207" s="2"/>
      <c r="J207" s="2"/>
      <c r="M207" s="4"/>
      <c r="N207" s="7"/>
      <c r="O207" s="3"/>
      <c r="P207" s="3"/>
    </row>
    <row r="208" spans="2:16" ht="12.75">
      <c r="B208" s="2"/>
      <c r="C208" s="15"/>
      <c r="D208" s="25"/>
      <c r="E208" s="21"/>
      <c r="F208" s="2"/>
      <c r="G208" s="2"/>
      <c r="H208" s="2"/>
      <c r="I208" s="2"/>
      <c r="J208" s="2"/>
      <c r="M208" s="4"/>
      <c r="N208" s="7"/>
      <c r="O208" s="3"/>
      <c r="P208" s="3"/>
    </row>
    <row r="209" spans="2:14" ht="12.75">
      <c r="B209" s="2"/>
      <c r="C209" s="15"/>
      <c r="D209" s="25"/>
      <c r="E209" s="21"/>
      <c r="F209" s="2"/>
      <c r="G209" s="2"/>
      <c r="H209" s="2"/>
      <c r="I209" s="2"/>
      <c r="J209" s="2"/>
      <c r="M209" s="4"/>
      <c r="N209" s="7"/>
    </row>
    <row r="210" spans="2:10" ht="12.75">
      <c r="B210" s="2"/>
      <c r="C210" s="15"/>
      <c r="D210" s="25"/>
      <c r="E210" s="21"/>
      <c r="F210" s="2"/>
      <c r="G210" s="2"/>
      <c r="H210" s="2"/>
      <c r="I210" s="2"/>
      <c r="J210" s="2"/>
    </row>
    <row r="211" spans="2:10" ht="12.75">
      <c r="B211" s="2"/>
      <c r="C211" s="15"/>
      <c r="D211" s="25"/>
      <c r="E211" s="21"/>
      <c r="F211" s="2"/>
      <c r="G211" s="2"/>
      <c r="H211" s="2"/>
      <c r="I211" s="2"/>
      <c r="J211" s="2"/>
    </row>
    <row r="212" spans="2:10" ht="12.75">
      <c r="B212" s="2"/>
      <c r="C212" s="2"/>
      <c r="D212" s="2"/>
      <c r="E212" s="2"/>
      <c r="F212" s="2"/>
      <c r="G212" s="2"/>
      <c r="H212" s="2"/>
      <c r="I212" s="2"/>
      <c r="J212" s="2"/>
    </row>
    <row r="213" spans="2:10" ht="12.75">
      <c r="B213" s="2"/>
      <c r="C213" s="2"/>
      <c r="D213" s="2"/>
      <c r="E213" s="2"/>
      <c r="F213" s="2"/>
      <c r="G213" s="2"/>
      <c r="H213" s="2"/>
      <c r="I213" s="2"/>
      <c r="J213" s="2"/>
    </row>
    <row r="214" spans="2:10" ht="12.75">
      <c r="B214" s="2"/>
      <c r="C214" s="2"/>
      <c r="D214" s="2"/>
      <c r="E214" s="2"/>
      <c r="F214" s="2"/>
      <c r="G214" s="2"/>
      <c r="H214" s="2"/>
      <c r="I214" s="2"/>
      <c r="J214" s="2"/>
    </row>
    <row r="215" spans="2:10" ht="12.75">
      <c r="B215" s="2"/>
      <c r="C215" s="2"/>
      <c r="D215" s="2"/>
      <c r="E215" s="2"/>
      <c r="F215" s="2"/>
      <c r="G215" s="2"/>
      <c r="H215" s="2"/>
      <c r="I215" s="2"/>
      <c r="J215" s="2"/>
    </row>
    <row r="216" spans="2:17" ht="12.75">
      <c r="B216" s="20"/>
      <c r="C216" s="22"/>
      <c r="D216" s="23"/>
      <c r="E216" s="21"/>
      <c r="F216" s="2"/>
      <c r="G216" s="2"/>
      <c r="H216" s="2"/>
      <c r="I216" s="2"/>
      <c r="J216" s="2"/>
      <c r="M216" s="14"/>
      <c r="N216" s="13"/>
      <c r="O216" s="3"/>
      <c r="P216" s="3"/>
      <c r="Q216" s="4"/>
    </row>
    <row r="217" spans="2:17" ht="12.75">
      <c r="B217" s="15"/>
      <c r="C217" s="22"/>
      <c r="D217" s="24"/>
      <c r="E217" s="21"/>
      <c r="F217" s="2"/>
      <c r="G217" s="2"/>
      <c r="H217" s="2"/>
      <c r="I217" s="2"/>
      <c r="J217" s="2"/>
      <c r="M217" s="14"/>
      <c r="N217" s="13"/>
      <c r="O217" s="3"/>
      <c r="P217" s="3"/>
      <c r="Q217" s="4"/>
    </row>
    <row r="218" spans="2:17" ht="12.75">
      <c r="B218" s="15"/>
      <c r="C218" s="22"/>
      <c r="D218" s="24"/>
      <c r="E218" s="21"/>
      <c r="F218" s="2"/>
      <c r="G218" s="2"/>
      <c r="H218" s="2"/>
      <c r="I218" s="2"/>
      <c r="J218" s="2"/>
      <c r="M218" s="14"/>
      <c r="N218" s="13"/>
      <c r="O218" s="3"/>
      <c r="P218" s="3"/>
      <c r="Q218" s="4"/>
    </row>
    <row r="219" spans="2:17" ht="12.75">
      <c r="B219" s="17"/>
      <c r="C219" s="22"/>
      <c r="D219" s="24"/>
      <c r="E219" s="21"/>
      <c r="F219" s="2"/>
      <c r="G219" s="2"/>
      <c r="H219" s="2"/>
      <c r="I219" s="2"/>
      <c r="J219" s="2"/>
      <c r="M219" s="14"/>
      <c r="N219" s="13"/>
      <c r="O219" s="3"/>
      <c r="P219" s="3"/>
      <c r="Q219" s="4"/>
    </row>
    <row r="220" spans="2:17" ht="12.75">
      <c r="B220" s="2"/>
      <c r="C220" s="2"/>
      <c r="D220" s="2"/>
      <c r="E220" s="2"/>
      <c r="F220" s="2"/>
      <c r="G220" s="2"/>
      <c r="H220" s="2"/>
      <c r="I220" s="2"/>
      <c r="J220" s="2"/>
      <c r="M220" s="14"/>
      <c r="N220" s="13"/>
      <c r="O220" s="3"/>
      <c r="P220" s="3"/>
      <c r="Q220" s="4"/>
    </row>
    <row r="221" spans="2:17" ht="12.75">
      <c r="B221" s="2"/>
      <c r="C221" s="2"/>
      <c r="D221" s="2"/>
      <c r="E221" s="21"/>
      <c r="F221" s="2"/>
      <c r="G221" s="2"/>
      <c r="H221" s="2"/>
      <c r="I221" s="2"/>
      <c r="J221" s="2"/>
      <c r="M221" s="14"/>
      <c r="N221" s="13"/>
      <c r="O221" s="3"/>
      <c r="P221" s="3"/>
      <c r="Q221" s="4"/>
    </row>
    <row r="222" spans="2:17" ht="12.75">
      <c r="B222" s="2"/>
      <c r="C222" s="2"/>
      <c r="D222" s="2"/>
      <c r="E222" s="21"/>
      <c r="F222" s="2"/>
      <c r="G222" s="2"/>
      <c r="H222" s="2"/>
      <c r="I222" s="2"/>
      <c r="J222" s="2"/>
      <c r="M222" s="14"/>
      <c r="N222" s="13"/>
      <c r="O222" s="3"/>
      <c r="P222" s="3"/>
      <c r="Q222" s="4"/>
    </row>
    <row r="223" spans="2:17" ht="12.75">
      <c r="B223" s="2"/>
      <c r="C223" s="2"/>
      <c r="D223" s="2"/>
      <c r="E223" s="2"/>
      <c r="F223" s="2"/>
      <c r="G223" s="2"/>
      <c r="H223" s="2"/>
      <c r="I223" s="2"/>
      <c r="J223" s="2"/>
      <c r="M223" s="14"/>
      <c r="N223" s="13"/>
      <c r="O223" s="3"/>
      <c r="P223" s="3"/>
      <c r="Q223" s="4"/>
    </row>
    <row r="224" spans="2:17" ht="12.75">
      <c r="B224" s="2"/>
      <c r="C224" s="2"/>
      <c r="D224" s="2"/>
      <c r="E224" s="21"/>
      <c r="F224" s="2"/>
      <c r="G224" s="2"/>
      <c r="H224" s="2"/>
      <c r="I224" s="2"/>
      <c r="J224" s="2"/>
      <c r="M224" s="4"/>
      <c r="O224" s="3"/>
      <c r="P224" s="3"/>
      <c r="Q224" s="4"/>
    </row>
    <row r="225" spans="2:17" ht="12.75">
      <c r="B225" s="2"/>
      <c r="C225" s="2"/>
      <c r="D225" s="2"/>
      <c r="E225" s="2"/>
      <c r="F225" s="2"/>
      <c r="G225" s="2"/>
      <c r="H225" s="2"/>
      <c r="I225" s="2"/>
      <c r="J225" s="2"/>
      <c r="M225" s="4"/>
      <c r="O225" s="3"/>
      <c r="P225" s="3"/>
      <c r="Q225" s="4"/>
    </row>
    <row r="226" spans="2:17" ht="12.75">
      <c r="B226" s="2"/>
      <c r="C226" s="2"/>
      <c r="D226" s="2"/>
      <c r="E226" s="21"/>
      <c r="F226" s="2"/>
      <c r="G226" s="2"/>
      <c r="H226" s="2"/>
      <c r="I226" s="2"/>
      <c r="J226" s="2"/>
      <c r="O226" s="3"/>
      <c r="P226" s="3"/>
      <c r="Q226" s="4"/>
    </row>
    <row r="227" spans="2:17" ht="12.75">
      <c r="B227" s="2"/>
      <c r="C227" s="2"/>
      <c r="D227" s="2"/>
      <c r="E227" s="21"/>
      <c r="F227" s="2"/>
      <c r="G227" s="2"/>
      <c r="H227" s="2"/>
      <c r="I227" s="2"/>
      <c r="J227" s="2"/>
      <c r="O227" s="3"/>
      <c r="P227" s="3"/>
      <c r="Q227" s="4"/>
    </row>
    <row r="228" spans="2:17" ht="12.75">
      <c r="B228" s="2"/>
      <c r="C228" s="2"/>
      <c r="D228" s="2"/>
      <c r="E228" s="2"/>
      <c r="F228" s="2"/>
      <c r="G228" s="2"/>
      <c r="H228" s="2"/>
      <c r="I228" s="2"/>
      <c r="J228" s="2"/>
      <c r="O228" s="3"/>
      <c r="P228" s="3"/>
      <c r="Q228" s="4"/>
    </row>
    <row r="229" spans="2:17" ht="12.75">
      <c r="B229" s="20"/>
      <c r="C229" s="22"/>
      <c r="D229" s="23"/>
      <c r="E229" s="21"/>
      <c r="F229" s="2"/>
      <c r="G229" s="2"/>
      <c r="H229" s="2"/>
      <c r="I229" s="2"/>
      <c r="J229" s="2"/>
      <c r="O229" s="3"/>
      <c r="P229" s="3"/>
      <c r="Q229" s="4"/>
    </row>
    <row r="230" spans="2:17" ht="12.75">
      <c r="B230" s="17"/>
      <c r="C230" s="22"/>
      <c r="D230" s="24"/>
      <c r="E230" s="21"/>
      <c r="F230" s="2"/>
      <c r="G230" s="2"/>
      <c r="H230" s="2"/>
      <c r="I230" s="2"/>
      <c r="J230" s="2"/>
      <c r="O230" s="3"/>
      <c r="P230" s="3"/>
      <c r="Q230" s="4"/>
    </row>
    <row r="231" spans="2:17" ht="12.75">
      <c r="B231" s="15"/>
      <c r="C231" s="22"/>
      <c r="D231" s="24"/>
      <c r="E231" s="21"/>
      <c r="F231" s="2"/>
      <c r="G231" s="2"/>
      <c r="H231" s="2"/>
      <c r="I231" s="2"/>
      <c r="J231" s="2"/>
      <c r="M231" s="4"/>
      <c r="O231" s="3"/>
      <c r="P231" s="3"/>
      <c r="Q231" s="4"/>
    </row>
    <row r="232" spans="2:17" ht="12.75">
      <c r="B232" s="17"/>
      <c r="C232" s="22"/>
      <c r="D232" s="25"/>
      <c r="E232" s="21"/>
      <c r="F232" s="2"/>
      <c r="G232" s="2"/>
      <c r="H232" s="2"/>
      <c r="I232" s="2"/>
      <c r="J232" s="2"/>
      <c r="M232" s="4"/>
      <c r="O232" s="3"/>
      <c r="P232" s="3"/>
      <c r="Q232" s="4"/>
    </row>
    <row r="233" spans="2:17" ht="12.75">
      <c r="B233" s="20"/>
      <c r="C233" s="22"/>
      <c r="D233" s="23"/>
      <c r="E233" s="21"/>
      <c r="F233" s="2"/>
      <c r="G233" s="2"/>
      <c r="H233" s="2"/>
      <c r="I233" s="2"/>
      <c r="J233" s="2"/>
      <c r="M233" s="4"/>
      <c r="N233" s="8"/>
      <c r="O233" s="3"/>
      <c r="P233" s="3"/>
      <c r="Q233" s="4"/>
    </row>
    <row r="234" spans="2:17" ht="12.75">
      <c r="B234" s="15"/>
      <c r="C234" s="22"/>
      <c r="D234" s="24"/>
      <c r="E234" s="21"/>
      <c r="F234" s="2"/>
      <c r="G234" s="2"/>
      <c r="H234" s="2"/>
      <c r="I234" s="2"/>
      <c r="J234" s="2"/>
      <c r="M234" s="4"/>
      <c r="N234" s="7"/>
      <c r="O234" s="3"/>
      <c r="P234" s="3"/>
      <c r="Q234" s="4"/>
    </row>
    <row r="235" spans="2:17" ht="12.75">
      <c r="B235" s="17"/>
      <c r="C235" s="22"/>
      <c r="D235" s="24"/>
      <c r="E235" s="21"/>
      <c r="F235" s="2"/>
      <c r="G235" s="2"/>
      <c r="H235" s="2"/>
      <c r="I235" s="2"/>
      <c r="J235" s="2"/>
      <c r="M235" s="4"/>
      <c r="N235" s="7"/>
      <c r="O235" s="3"/>
      <c r="P235" s="3"/>
      <c r="Q235" s="4"/>
    </row>
    <row r="236" spans="2:17" ht="12.75">
      <c r="B236" s="2"/>
      <c r="C236" s="2"/>
      <c r="D236" s="25"/>
      <c r="E236" s="21"/>
      <c r="F236" s="2"/>
      <c r="G236" s="2"/>
      <c r="H236" s="2"/>
      <c r="I236" s="2"/>
      <c r="J236" s="2"/>
      <c r="M236" s="4"/>
      <c r="N236" s="7"/>
      <c r="O236" s="3"/>
      <c r="P236" s="3"/>
      <c r="Q236" s="4"/>
    </row>
    <row r="237" spans="2:17" ht="12.75">
      <c r="B237" s="2"/>
      <c r="C237" s="2"/>
      <c r="D237" s="25"/>
      <c r="E237" s="2"/>
      <c r="F237" s="2"/>
      <c r="G237" s="2"/>
      <c r="H237" s="2"/>
      <c r="I237" s="2"/>
      <c r="J237" s="2"/>
      <c r="M237" s="4"/>
      <c r="N237" s="7"/>
      <c r="O237" s="3"/>
      <c r="P237" s="3"/>
      <c r="Q237" s="4"/>
    </row>
    <row r="238" spans="2:17" ht="12.75">
      <c r="B238" s="20"/>
      <c r="C238" s="22"/>
      <c r="D238" s="23"/>
      <c r="E238" s="21"/>
      <c r="F238" s="2"/>
      <c r="G238" s="2"/>
      <c r="H238" s="2"/>
      <c r="I238" s="2"/>
      <c r="J238" s="2"/>
      <c r="M238" s="4"/>
      <c r="N238" s="7"/>
      <c r="O238" s="3"/>
      <c r="P238" s="3"/>
      <c r="Q238" s="4"/>
    </row>
    <row r="239" spans="2:17" ht="12.75">
      <c r="B239" s="2"/>
      <c r="C239" s="2"/>
      <c r="D239" s="25"/>
      <c r="E239" s="21"/>
      <c r="F239" s="2"/>
      <c r="G239" s="2"/>
      <c r="H239" s="2"/>
      <c r="I239" s="2"/>
      <c r="J239" s="2"/>
      <c r="M239" s="4"/>
      <c r="N239" s="7"/>
      <c r="O239" s="3"/>
      <c r="P239" s="3"/>
      <c r="Q239" s="4"/>
    </row>
    <row r="240" spans="2:17" ht="12.75">
      <c r="B240" s="2"/>
      <c r="C240" s="2"/>
      <c r="D240" s="25"/>
      <c r="E240" s="21"/>
      <c r="F240" s="2"/>
      <c r="G240" s="2"/>
      <c r="H240" s="2"/>
      <c r="I240" s="2"/>
      <c r="J240" s="2"/>
      <c r="M240" s="4"/>
      <c r="N240" s="7"/>
      <c r="O240" s="3"/>
      <c r="P240" s="3"/>
      <c r="Q240" s="4"/>
    </row>
    <row r="241" spans="2:17" ht="12.75">
      <c r="B241" s="2"/>
      <c r="C241" s="2"/>
      <c r="D241" s="25"/>
      <c r="E241" s="21"/>
      <c r="F241" s="2"/>
      <c r="G241" s="2"/>
      <c r="H241" s="2"/>
      <c r="I241" s="2"/>
      <c r="J241" s="2"/>
      <c r="N241" s="7"/>
      <c r="O241" s="3"/>
      <c r="P241" s="3"/>
      <c r="Q241" s="4"/>
    </row>
    <row r="242" spans="2:10" ht="12.75">
      <c r="B242" s="2"/>
      <c r="C242" s="2"/>
      <c r="D242" s="25"/>
      <c r="E242" s="21"/>
      <c r="F242" s="2"/>
      <c r="G242" s="2"/>
      <c r="H242" s="2"/>
      <c r="I242" s="2"/>
      <c r="J242" s="2"/>
    </row>
    <row r="243" spans="2:10" ht="12.75">
      <c r="B243" s="2"/>
      <c r="C243" s="2"/>
      <c r="D243" s="25"/>
      <c r="E243" s="21"/>
      <c r="F243" s="2"/>
      <c r="G243" s="2"/>
      <c r="H243" s="2"/>
      <c r="I243" s="2"/>
      <c r="J243" s="2"/>
    </row>
    <row r="244" spans="2:10" ht="12.75">
      <c r="B244" s="20"/>
      <c r="C244" s="22"/>
      <c r="D244" s="23"/>
      <c r="E244" s="21"/>
      <c r="F244" s="2"/>
      <c r="G244" s="2"/>
      <c r="H244" s="2"/>
      <c r="I244" s="2"/>
      <c r="J244" s="2"/>
    </row>
    <row r="245" spans="2:10" ht="12.75">
      <c r="B245" s="2"/>
      <c r="C245" s="2"/>
      <c r="D245" s="25"/>
      <c r="E245" s="21"/>
      <c r="F245" s="2"/>
      <c r="G245" s="2"/>
      <c r="H245" s="2"/>
      <c r="I245" s="2"/>
      <c r="J245" s="2"/>
    </row>
    <row r="246" spans="2:10" ht="12.75">
      <c r="B246" s="2"/>
      <c r="C246" s="2"/>
      <c r="D246" s="25"/>
      <c r="E246" s="21"/>
      <c r="F246" s="2"/>
      <c r="G246" s="2"/>
      <c r="H246" s="2"/>
      <c r="I246" s="2"/>
      <c r="J246" s="2"/>
    </row>
    <row r="247" spans="2:10" ht="12.75">
      <c r="B247" s="2"/>
      <c r="C247" s="2"/>
      <c r="D247" s="25"/>
      <c r="E247" s="21"/>
      <c r="F247" s="2"/>
      <c r="G247" s="2"/>
      <c r="H247" s="2"/>
      <c r="I247" s="2"/>
      <c r="J247" s="2"/>
    </row>
    <row r="248" spans="2:10" ht="12.75">
      <c r="B248" s="2"/>
      <c r="C248" s="2"/>
      <c r="D248" s="25"/>
      <c r="E248" s="21"/>
      <c r="F248" s="2"/>
      <c r="G248" s="2"/>
      <c r="H248" s="2"/>
      <c r="I248" s="2"/>
      <c r="J248" s="2"/>
    </row>
    <row r="249" spans="2:10" ht="12.75">
      <c r="B249" s="2"/>
      <c r="C249" s="2"/>
      <c r="D249" s="25"/>
      <c r="E249" s="21"/>
      <c r="F249" s="2"/>
      <c r="G249" s="2"/>
      <c r="H249" s="2"/>
      <c r="I249" s="2"/>
      <c r="J249" s="2"/>
    </row>
    <row r="250" spans="2:10" ht="12.75">
      <c r="B250" s="20"/>
      <c r="C250" s="22"/>
      <c r="D250" s="23"/>
      <c r="E250" s="21"/>
      <c r="F250" s="2"/>
      <c r="G250" s="2"/>
      <c r="H250" s="2"/>
      <c r="I250" s="2"/>
      <c r="J250" s="2"/>
    </row>
    <row r="251" spans="2:10" ht="12.75">
      <c r="B251" s="2"/>
      <c r="C251" s="2"/>
      <c r="D251" s="25"/>
      <c r="E251" s="21"/>
      <c r="F251" s="2"/>
      <c r="G251" s="2"/>
      <c r="H251" s="2"/>
      <c r="I251" s="2"/>
      <c r="J251" s="2"/>
    </row>
    <row r="252" spans="2:10" ht="12.75">
      <c r="B252" s="2"/>
      <c r="C252" s="2"/>
      <c r="D252" s="25"/>
      <c r="E252" s="21"/>
      <c r="F252" s="2"/>
      <c r="G252" s="2"/>
      <c r="H252" s="2"/>
      <c r="I252" s="2"/>
      <c r="J252" s="2"/>
    </row>
    <row r="253" spans="2:10" ht="12.75">
      <c r="B253" s="2"/>
      <c r="C253" s="2"/>
      <c r="D253" s="25"/>
      <c r="E253" s="21"/>
      <c r="F253" s="2"/>
      <c r="G253" s="2"/>
      <c r="H253" s="2"/>
      <c r="I253" s="2"/>
      <c r="J253" s="2"/>
    </row>
    <row r="254" spans="2:10" ht="12.75">
      <c r="B254" s="20"/>
      <c r="C254" s="22"/>
      <c r="D254" s="23"/>
      <c r="E254" s="21"/>
      <c r="F254" s="2"/>
      <c r="G254" s="2"/>
      <c r="H254" s="2"/>
      <c r="I254" s="2"/>
      <c r="J254" s="2"/>
    </row>
    <row r="255" spans="2:10" ht="12.75">
      <c r="B255" s="2"/>
      <c r="C255" s="2"/>
      <c r="D255" s="25"/>
      <c r="E255" s="21"/>
      <c r="F255" s="2"/>
      <c r="G255" s="2"/>
      <c r="H255" s="2"/>
      <c r="I255" s="2"/>
      <c r="J255" s="2"/>
    </row>
    <row r="256" spans="2:10" ht="12.75">
      <c r="B256" s="2"/>
      <c r="C256" s="2"/>
      <c r="D256" s="25"/>
      <c r="E256" s="21"/>
      <c r="F256" s="2"/>
      <c r="G256" s="2"/>
      <c r="H256" s="2"/>
      <c r="I256" s="2"/>
      <c r="J256" s="2"/>
    </row>
    <row r="257" spans="2:10" ht="12.75">
      <c r="B257" s="2"/>
      <c r="C257" s="2"/>
      <c r="D257" s="25"/>
      <c r="E257" s="2"/>
      <c r="F257" s="2"/>
      <c r="G257" s="2"/>
      <c r="H257" s="2"/>
      <c r="I257" s="2"/>
      <c r="J257" s="2"/>
    </row>
    <row r="258" spans="2:10" ht="12.75">
      <c r="B258" s="20"/>
      <c r="C258" s="22"/>
      <c r="D258" s="23"/>
      <c r="E258" s="21"/>
      <c r="F258" s="2"/>
      <c r="G258" s="2"/>
      <c r="H258" s="2"/>
      <c r="I258" s="2"/>
      <c r="J258" s="2"/>
    </row>
    <row r="259" spans="2:10" ht="12.75">
      <c r="B259" s="2"/>
      <c r="C259" s="19"/>
      <c r="D259" s="19"/>
      <c r="E259" s="27"/>
      <c r="F259" s="2"/>
      <c r="G259" s="2"/>
      <c r="H259" s="2"/>
      <c r="I259" s="2"/>
      <c r="J259" s="2"/>
    </row>
    <row r="260" spans="2:10" ht="12.75">
      <c r="B260" s="20"/>
      <c r="C260" s="28"/>
      <c r="D260" s="23"/>
      <c r="E260" s="21"/>
      <c r="F260" s="18"/>
      <c r="G260" s="18"/>
      <c r="H260" s="18"/>
      <c r="I260" s="18"/>
      <c r="J260" s="18"/>
    </row>
    <row r="261" spans="2:10" ht="12.75">
      <c r="B261" s="20"/>
      <c r="C261" s="22"/>
      <c r="D261" s="23"/>
      <c r="E261" s="29"/>
      <c r="F261" s="9"/>
      <c r="G261" s="9"/>
      <c r="H261" s="9"/>
      <c r="I261" s="9"/>
      <c r="J261" s="9"/>
    </row>
    <row r="262" spans="2:10" ht="12.75">
      <c r="B262" s="20"/>
      <c r="C262" s="22"/>
      <c r="D262" s="23"/>
      <c r="E262" s="21"/>
      <c r="F262" s="2"/>
      <c r="G262" s="2"/>
      <c r="H262" s="2"/>
      <c r="I262" s="2"/>
      <c r="J262" s="2"/>
    </row>
    <row r="263" spans="2:10" ht="12.75">
      <c r="B263" s="20"/>
      <c r="C263" s="22"/>
      <c r="D263" s="23"/>
      <c r="E263" s="21"/>
      <c r="F263" s="9"/>
      <c r="G263" s="9"/>
      <c r="H263" s="9"/>
      <c r="I263" s="9"/>
      <c r="J263" s="9"/>
    </row>
    <row r="264" spans="2:10" ht="12.75">
      <c r="B264" s="20"/>
      <c r="C264" s="22"/>
      <c r="D264" s="23"/>
      <c r="E264" s="21"/>
      <c r="F264" s="2"/>
      <c r="G264" s="2"/>
      <c r="H264" s="2"/>
      <c r="I264" s="2"/>
      <c r="J264" s="2"/>
    </row>
    <row r="265" spans="2:10" ht="12.75">
      <c r="B265" s="20"/>
      <c r="C265" s="22"/>
      <c r="D265" s="23"/>
      <c r="E265" s="21"/>
      <c r="F265" s="2"/>
      <c r="G265" s="2"/>
      <c r="H265" s="2"/>
      <c r="I265" s="2"/>
      <c r="J265" s="2"/>
    </row>
    <row r="266" spans="2:10" ht="12.75">
      <c r="B266" s="20"/>
      <c r="C266" s="22"/>
      <c r="D266" s="23"/>
      <c r="E266" s="21"/>
      <c r="F266" s="2"/>
      <c r="G266" s="2"/>
      <c r="H266" s="2"/>
      <c r="I266" s="2"/>
      <c r="J266" s="2"/>
    </row>
    <row r="267" spans="2:10" ht="12.75">
      <c r="B267" s="2"/>
      <c r="C267" s="2"/>
      <c r="D267" s="2"/>
      <c r="E267" s="2"/>
      <c r="F267" s="2"/>
      <c r="G267" s="2"/>
      <c r="H267" s="2"/>
      <c r="I267" s="2"/>
      <c r="J267" s="2"/>
    </row>
    <row r="268" spans="2:10" ht="12.75">
      <c r="B268" s="2"/>
      <c r="C268" s="16"/>
      <c r="D268" s="14"/>
      <c r="E268" s="16"/>
      <c r="F268" s="14"/>
      <c r="G268" s="14"/>
      <c r="H268" s="14"/>
      <c r="I268" s="14"/>
      <c r="J268" s="14"/>
    </row>
    <row r="269" spans="2:10" ht="12.75">
      <c r="B269" s="2"/>
      <c r="C269" s="16"/>
      <c r="D269" s="14"/>
      <c r="E269" s="16"/>
      <c r="F269" s="14"/>
      <c r="G269" s="14"/>
      <c r="H269" s="14"/>
      <c r="I269" s="14"/>
      <c r="J269" s="14"/>
    </row>
    <row r="270" spans="2:10" ht="12.75">
      <c r="B270" s="2"/>
      <c r="C270" s="16"/>
      <c r="D270" s="14"/>
      <c r="E270" s="16"/>
      <c r="F270" s="14"/>
      <c r="G270" s="14"/>
      <c r="H270" s="14"/>
      <c r="I270" s="14"/>
      <c r="J270" s="14"/>
    </row>
    <row r="271" spans="2:10" ht="12.75">
      <c r="B271" s="2"/>
      <c r="C271" s="16"/>
      <c r="D271" s="14"/>
      <c r="E271" s="16"/>
      <c r="F271" s="14"/>
      <c r="G271" s="14"/>
      <c r="H271" s="14"/>
      <c r="I271" s="14"/>
      <c r="J271" s="14"/>
    </row>
    <row r="272" spans="2:10" ht="12.75">
      <c r="B272" s="2"/>
      <c r="C272" s="16"/>
      <c r="D272" s="14"/>
      <c r="E272" s="16"/>
      <c r="F272" s="14"/>
      <c r="G272" s="14"/>
      <c r="H272" s="14"/>
      <c r="I272" s="14"/>
      <c r="J272" s="14"/>
    </row>
    <row r="273" spans="2:10" ht="12.75">
      <c r="B273" s="2"/>
      <c r="C273" s="16"/>
      <c r="D273" s="14"/>
      <c r="E273" s="16"/>
      <c r="F273" s="14"/>
      <c r="G273" s="14"/>
      <c r="H273" s="14"/>
      <c r="I273" s="14"/>
      <c r="J273" s="14"/>
    </row>
    <row r="274" spans="2:10" ht="12.75">
      <c r="B274" s="2"/>
      <c r="C274" s="16"/>
      <c r="D274" s="14"/>
      <c r="E274" s="16"/>
      <c r="F274" s="14"/>
      <c r="G274" s="14"/>
      <c r="H274" s="14"/>
      <c r="I274" s="14"/>
      <c r="J274" s="14"/>
    </row>
    <row r="275" spans="2:10" ht="12.75">
      <c r="B275" s="2"/>
      <c r="C275" s="16"/>
      <c r="D275" s="14"/>
      <c r="E275" s="16"/>
      <c r="F275" s="14"/>
      <c r="G275" s="14"/>
      <c r="H275" s="14"/>
      <c r="I275" s="14"/>
      <c r="J275" s="14"/>
    </row>
    <row r="276" spans="2:10" ht="12.75">
      <c r="B276" s="2"/>
      <c r="C276" s="16"/>
      <c r="D276" s="14"/>
      <c r="E276" s="16"/>
      <c r="F276" s="14"/>
      <c r="G276" s="14"/>
      <c r="H276" s="14"/>
      <c r="I276" s="14"/>
      <c r="J276" s="14"/>
    </row>
    <row r="277" spans="2:10" ht="12.75">
      <c r="B277" s="2"/>
      <c r="C277" s="16"/>
      <c r="D277" s="14"/>
      <c r="E277" s="16"/>
      <c r="F277" s="14"/>
      <c r="G277" s="14"/>
      <c r="H277" s="14"/>
      <c r="I277" s="14"/>
      <c r="J277" s="14"/>
    </row>
    <row r="278" spans="2:10" ht="12.75">
      <c r="B278" s="2"/>
      <c r="C278" s="16"/>
      <c r="D278" s="14"/>
      <c r="E278" s="16"/>
      <c r="F278" s="14"/>
      <c r="G278" s="14"/>
      <c r="H278" s="14"/>
      <c r="I278" s="14"/>
      <c r="J278" s="14"/>
    </row>
    <row r="279" spans="2:10" ht="12.75">
      <c r="B279" s="2"/>
      <c r="C279" s="16"/>
      <c r="D279" s="14"/>
      <c r="E279" s="16"/>
      <c r="F279" s="14"/>
      <c r="G279" s="14"/>
      <c r="H279" s="14"/>
      <c r="I279" s="14"/>
      <c r="J279" s="14"/>
    </row>
  </sheetData>
  <sheetProtection password="DDF6" sheet="1"/>
  <dataValidations count="1">
    <dataValidation type="whole" allowBlank="1" showInputMessage="1" showErrorMessage="1" sqref="C46">
      <formula1>0</formula1>
      <formula2>10</formula2>
    </dataValidation>
  </dataValidations>
  <printOptions/>
  <pageMargins left="0.7" right="0.7" top="0.75" bottom="0.75" header="0.3" footer="0.3"/>
  <pageSetup horizontalDpi="600" verticalDpi="600" orientation="portrait" paperSize="9" scale="50" r:id="rId2"/>
  <ignoredErrors>
    <ignoredError sqref="F52" formula="1"/>
    <ignoredError sqref="F87" evalErro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95"/>
  <sheetViews>
    <sheetView zoomScale="70" zoomScaleNormal="70" zoomScalePageLayoutView="0" workbookViewId="0" topLeftCell="A1">
      <pane xSplit="1" topLeftCell="B1" activePane="topRight" state="frozen"/>
      <selection pane="topLeft" activeCell="A1" sqref="A1"/>
      <selection pane="topRight" activeCell="C25" sqref="C25"/>
    </sheetView>
  </sheetViews>
  <sheetFormatPr defaultColWidth="9.140625" defaultRowHeight="12.75"/>
  <cols>
    <col min="1" max="1" width="40.140625" style="50" customWidth="1"/>
    <col min="2" max="2" width="3.140625" style="50" customWidth="1"/>
    <col min="3" max="3" width="27.421875" style="50" customWidth="1"/>
    <col min="4" max="4" width="33.140625" style="50" customWidth="1"/>
    <col min="5" max="5" width="29.7109375" style="50" customWidth="1"/>
    <col min="6" max="6" width="29.8515625" style="50" customWidth="1"/>
    <col min="7" max="7" width="27.7109375" style="50" customWidth="1"/>
    <col min="8" max="8" width="26.7109375" style="50" customWidth="1"/>
    <col min="9" max="9" width="25.00390625" style="50" customWidth="1"/>
    <col min="10" max="10" width="30.28125" style="50" customWidth="1"/>
    <col min="11" max="11" width="32.7109375" style="50" customWidth="1"/>
    <col min="12" max="12" width="24.140625" style="50" customWidth="1"/>
    <col min="13" max="13" width="25.28125" style="50" customWidth="1"/>
    <col min="14" max="14" width="26.7109375" style="50" customWidth="1"/>
    <col min="15" max="15" width="28.140625" style="50" customWidth="1"/>
    <col min="16" max="16" width="25.57421875" style="50" customWidth="1"/>
    <col min="17" max="17" width="26.7109375" style="50" customWidth="1"/>
    <col min="18" max="18" width="23.421875" style="50" customWidth="1"/>
    <col min="19" max="19" width="19.421875" style="50" customWidth="1"/>
    <col min="20" max="20" width="18.8515625" style="50" customWidth="1"/>
    <col min="21" max="21" width="21.8515625" style="50" customWidth="1"/>
    <col min="22" max="16384" width="9.140625" style="50" customWidth="1"/>
  </cols>
  <sheetData>
    <row r="1" spans="3:21" ht="25.5">
      <c r="C1" s="51" t="s">
        <v>69</v>
      </c>
      <c r="D1" s="52" t="s">
        <v>34</v>
      </c>
      <c r="E1" s="52" t="s">
        <v>70</v>
      </c>
      <c r="F1" s="52" t="s">
        <v>79</v>
      </c>
      <c r="G1" s="52" t="s">
        <v>35</v>
      </c>
      <c r="H1" s="52" t="s">
        <v>36</v>
      </c>
      <c r="I1" s="52" t="s">
        <v>71</v>
      </c>
      <c r="J1" s="52" t="s">
        <v>72</v>
      </c>
      <c r="K1" s="52" t="s">
        <v>73</v>
      </c>
      <c r="L1" s="52" t="s">
        <v>74</v>
      </c>
      <c r="M1" s="52" t="s">
        <v>75</v>
      </c>
      <c r="N1" s="52" t="s">
        <v>76</v>
      </c>
      <c r="O1" s="52" t="s">
        <v>37</v>
      </c>
      <c r="P1" s="52" t="s">
        <v>77</v>
      </c>
      <c r="Q1" s="52" t="s">
        <v>78</v>
      </c>
      <c r="R1" s="69" t="s">
        <v>24</v>
      </c>
      <c r="S1" s="66"/>
      <c r="T1" s="66"/>
      <c r="U1" s="66"/>
    </row>
    <row r="2" spans="3:21" ht="82.5" customHeight="1" thickBot="1">
      <c r="C2" s="53" t="s">
        <v>38</v>
      </c>
      <c r="D2" s="54" t="s">
        <v>39</v>
      </c>
      <c r="E2" s="54" t="s">
        <v>40</v>
      </c>
      <c r="F2" s="55" t="s">
        <v>41</v>
      </c>
      <c r="G2" s="54" t="s">
        <v>42</v>
      </c>
      <c r="H2" s="54" t="s">
        <v>43</v>
      </c>
      <c r="I2" s="55" t="s">
        <v>44</v>
      </c>
      <c r="J2" s="54" t="s">
        <v>45</v>
      </c>
      <c r="K2" s="54" t="s">
        <v>46</v>
      </c>
      <c r="L2" s="54" t="s">
        <v>47</v>
      </c>
      <c r="M2" s="55" t="s">
        <v>48</v>
      </c>
      <c r="N2" s="55" t="s">
        <v>49</v>
      </c>
      <c r="O2" s="55" t="s">
        <v>50</v>
      </c>
      <c r="P2" s="55" t="s">
        <v>51</v>
      </c>
      <c r="Q2" s="182" t="s">
        <v>125</v>
      </c>
      <c r="R2" s="70" t="s">
        <v>52</v>
      </c>
      <c r="S2" s="67"/>
      <c r="T2" s="68"/>
      <c r="U2" s="67"/>
    </row>
    <row r="3" spans="1:3" ht="17.25" customHeight="1">
      <c r="A3" s="71"/>
      <c r="C3" s="56"/>
    </row>
    <row r="4" spans="1:3" ht="17.25" customHeight="1">
      <c r="A4" s="221" t="s">
        <v>141</v>
      </c>
      <c r="C4" s="56"/>
    </row>
    <row r="5" spans="1:19" ht="12.75">
      <c r="A5" s="210" t="s">
        <v>30</v>
      </c>
      <c r="B5" s="50">
        <f>IF(Beräkningsmall!F16&gt;0,1,0)</f>
        <v>0</v>
      </c>
      <c r="C5" s="72"/>
      <c r="D5" s="57"/>
      <c r="E5" s="57"/>
      <c r="F5" s="57"/>
      <c r="G5" s="58"/>
      <c r="H5" s="58"/>
      <c r="I5" s="58"/>
      <c r="J5" s="72">
        <f>IF(B5&gt;0,1,0)</f>
        <v>0</v>
      </c>
      <c r="K5" s="58"/>
      <c r="L5" s="58"/>
      <c r="M5" s="58"/>
      <c r="N5" s="58"/>
      <c r="O5" s="58"/>
      <c r="P5" s="57"/>
      <c r="Q5" s="57"/>
      <c r="R5" s="72"/>
      <c r="S5" s="71"/>
    </row>
    <row r="6" spans="1:19" ht="38.25">
      <c r="A6" s="211" t="s">
        <v>98</v>
      </c>
      <c r="B6" s="50">
        <f>IF(Beräkningsmall!F17+Beräkningsmall!F16&gt;0,1,0)</f>
        <v>0</v>
      </c>
      <c r="C6" s="72">
        <f>IF(B6&gt;0,1,0)</f>
        <v>0</v>
      </c>
      <c r="D6" s="58"/>
      <c r="E6" s="72">
        <f>IF(B6&gt;0,1,0)</f>
        <v>0</v>
      </c>
      <c r="F6" s="72">
        <f>IF(B6&gt;0,1,0)</f>
        <v>0</v>
      </c>
      <c r="G6" s="58"/>
      <c r="H6" s="58"/>
      <c r="I6" s="58"/>
      <c r="J6" s="58"/>
      <c r="K6" s="58"/>
      <c r="L6" s="58"/>
      <c r="M6" s="58"/>
      <c r="N6" s="72">
        <f>IF(B6&gt;0,1,0)</f>
        <v>0</v>
      </c>
      <c r="O6" s="58"/>
      <c r="P6" s="57"/>
      <c r="Q6" s="57"/>
      <c r="R6" s="57"/>
      <c r="S6" s="71"/>
    </row>
    <row r="7" spans="1:19" ht="51">
      <c r="A7" s="211" t="s">
        <v>99</v>
      </c>
      <c r="B7" s="50">
        <f>IF(Beräkningsmall!F18+Beräkningsmall!F17+Beräkningsmall!F16&gt;0,1,0)</f>
        <v>0</v>
      </c>
      <c r="D7" s="72"/>
      <c r="E7" s="57"/>
      <c r="F7" s="59"/>
      <c r="G7" s="58"/>
      <c r="H7" s="58"/>
      <c r="I7" s="58"/>
      <c r="J7" s="58"/>
      <c r="K7" s="58"/>
      <c r="L7" s="58"/>
      <c r="M7" s="58"/>
      <c r="N7" s="72"/>
      <c r="O7" s="58"/>
      <c r="P7" s="57"/>
      <c r="Q7" s="72">
        <f>IF(B7&gt;0,1,0)</f>
        <v>0</v>
      </c>
      <c r="R7" s="57"/>
      <c r="S7" s="71"/>
    </row>
    <row r="8" spans="1:19" ht="12.75">
      <c r="A8" s="211" t="s">
        <v>150</v>
      </c>
      <c r="B8" s="50">
        <f>IF(Beräkningsmall!F19+Beräkningsmall!F18+Beräkningsmall!F17+Beräkningsmall!F16+Beräkningsmall!F20&gt;0,1,0)</f>
        <v>0</v>
      </c>
      <c r="C8" s="72">
        <f>IF(B8&gt;0,1,0)</f>
        <v>0</v>
      </c>
      <c r="D8" s="72">
        <f>IF(B8&gt;0,1,0)</f>
        <v>0</v>
      </c>
      <c r="E8" s="60"/>
      <c r="F8" s="58"/>
      <c r="G8" s="58"/>
      <c r="H8" s="58"/>
      <c r="I8" s="58"/>
      <c r="J8" s="58"/>
      <c r="K8" s="58"/>
      <c r="L8" s="58"/>
      <c r="M8" s="72">
        <f>IF(B8&gt;0,1,0)</f>
        <v>0</v>
      </c>
      <c r="N8" s="61"/>
      <c r="O8" s="58"/>
      <c r="P8" s="72">
        <f>IF(B8&gt;0,1,0)</f>
        <v>0</v>
      </c>
      <c r="Q8" s="57"/>
      <c r="R8" s="60"/>
      <c r="S8" s="71"/>
    </row>
    <row r="9" spans="1:19" ht="12.75">
      <c r="A9" s="210" t="s">
        <v>100</v>
      </c>
      <c r="B9" s="50">
        <f>IF(Beräkningsmall!F21+Beräkningsmall!F22+Beräkningsmall!F23&gt;0,1,0)</f>
        <v>0</v>
      </c>
      <c r="C9" s="72">
        <f>IF(B9&gt;0,1,0)</f>
        <v>0</v>
      </c>
      <c r="D9" s="72">
        <f>IF(B9&gt;0,1,0)</f>
        <v>0</v>
      </c>
      <c r="E9" s="61"/>
      <c r="F9" s="58"/>
      <c r="G9" s="58"/>
      <c r="H9" s="58"/>
      <c r="I9" s="58"/>
      <c r="J9" s="58"/>
      <c r="K9" s="58"/>
      <c r="L9" s="58"/>
      <c r="M9" s="58"/>
      <c r="N9" s="72">
        <f>IF(B9&gt;0,1,0)</f>
        <v>0</v>
      </c>
      <c r="O9" s="58"/>
      <c r="P9" s="57"/>
      <c r="Q9" s="72">
        <f>IF(B9&gt;0,1,0)</f>
        <v>0</v>
      </c>
      <c r="R9" s="60"/>
      <c r="S9" s="71"/>
    </row>
    <row r="10" spans="1:19" ht="12.75">
      <c r="A10" s="210" t="s">
        <v>151</v>
      </c>
      <c r="B10" s="50">
        <f>IF(Beräkningsmall!F21+Beräkningsmall!F22+Beräkningsmall!F23+Beräkningsmall!F24+Beräkningsmall!F25&gt;0,1,0)</f>
        <v>0</v>
      </c>
      <c r="E10" s="61"/>
      <c r="F10" s="58"/>
      <c r="G10" s="58"/>
      <c r="H10" s="58"/>
      <c r="I10" s="72"/>
      <c r="J10" s="57"/>
      <c r="K10" s="58"/>
      <c r="L10" s="72">
        <f>IF(B10&gt;0,1,0)</f>
        <v>0</v>
      </c>
      <c r="M10" s="72">
        <f>IF(B10&gt;0,1,0)</f>
        <v>0</v>
      </c>
      <c r="N10" s="58"/>
      <c r="O10" s="72">
        <f>IF(B10&gt;0,1,0)</f>
        <v>0</v>
      </c>
      <c r="P10" s="72">
        <f>IF(B10&gt;0,1,0)</f>
        <v>0</v>
      </c>
      <c r="R10" s="60"/>
      <c r="S10" s="71"/>
    </row>
    <row r="11" spans="1:19" ht="12.75">
      <c r="A11" s="210" t="s">
        <v>148</v>
      </c>
      <c r="B11" s="50">
        <f>IF(Beräkningsmall!F26&gt;0,1,0)</f>
        <v>0</v>
      </c>
      <c r="C11" s="57"/>
      <c r="D11" s="57"/>
      <c r="E11" s="58"/>
      <c r="F11" s="58"/>
      <c r="G11" s="58"/>
      <c r="H11" s="58"/>
      <c r="I11" s="72">
        <f>IF(B11&gt;0,1,0)</f>
        <v>0</v>
      </c>
      <c r="J11" s="57"/>
      <c r="K11" s="58"/>
      <c r="L11" s="58"/>
      <c r="M11" s="58"/>
      <c r="N11" s="58"/>
      <c r="O11" s="58"/>
      <c r="P11" s="72"/>
      <c r="Q11" s="61"/>
      <c r="R11" s="58"/>
      <c r="S11" s="71"/>
    </row>
    <row r="12" spans="1:19" ht="12.75">
      <c r="A12" s="212" t="s">
        <v>142</v>
      </c>
      <c r="C12" s="57"/>
      <c r="D12" s="57"/>
      <c r="E12" s="58"/>
      <c r="F12" s="58"/>
      <c r="G12" s="58"/>
      <c r="H12" s="58"/>
      <c r="I12" s="72"/>
      <c r="J12" s="57"/>
      <c r="K12" s="58"/>
      <c r="L12" s="58"/>
      <c r="M12" s="58"/>
      <c r="N12" s="58"/>
      <c r="O12" s="58"/>
      <c r="P12" s="72"/>
      <c r="Q12" s="61"/>
      <c r="R12" s="58"/>
      <c r="S12" s="71"/>
    </row>
    <row r="13" spans="1:19" ht="25.5">
      <c r="A13" s="213" t="s">
        <v>123</v>
      </c>
      <c r="B13" s="50">
        <f>IF(Beräkningsmall!F29+Beräkningsmall!F30&gt;0,1,0)</f>
        <v>0</v>
      </c>
      <c r="C13" s="72">
        <f aca="true" t="shared" si="0" ref="C13:C23">IF(B13&gt;0,1,0)</f>
        <v>0</v>
      </c>
      <c r="D13" s="72">
        <f>IF(B13&gt;0,1,0)</f>
        <v>0</v>
      </c>
      <c r="E13" s="58"/>
      <c r="F13" s="58"/>
      <c r="G13" s="58"/>
      <c r="H13" s="58"/>
      <c r="I13" s="72"/>
      <c r="J13" s="72">
        <f>IF(B13&gt;0,1,0)</f>
        <v>0</v>
      </c>
      <c r="K13" s="58"/>
      <c r="L13" s="72"/>
      <c r="M13" s="60"/>
      <c r="N13" s="58"/>
      <c r="O13" s="58"/>
      <c r="P13" s="58"/>
      <c r="Q13" s="57"/>
      <c r="R13" s="72">
        <f>IF(B13&gt;0,1,0)</f>
        <v>0</v>
      </c>
      <c r="S13" s="71"/>
    </row>
    <row r="14" spans="1:19" ht="12.75">
      <c r="A14" s="213" t="s">
        <v>89</v>
      </c>
      <c r="B14" s="50">
        <f>IF(Beräkningsmall!F31&gt;0,1,0)</f>
        <v>0</v>
      </c>
      <c r="C14" s="72">
        <f t="shared" si="0"/>
        <v>0</v>
      </c>
      <c r="D14" s="72"/>
      <c r="E14" s="58"/>
      <c r="F14" s="58"/>
      <c r="G14" s="58"/>
      <c r="H14" s="58"/>
      <c r="I14" s="61"/>
      <c r="J14" s="72">
        <f>IF(B14&gt;0,1,0)</f>
        <v>0</v>
      </c>
      <c r="K14" s="58"/>
      <c r="L14" s="72">
        <f>IF(B14&gt;0,1,0)</f>
        <v>0</v>
      </c>
      <c r="M14" s="57"/>
      <c r="N14" s="58"/>
      <c r="O14" s="58"/>
      <c r="P14" s="58"/>
      <c r="Q14" s="57"/>
      <c r="R14" s="58"/>
      <c r="S14" s="71"/>
    </row>
    <row r="15" spans="1:19" ht="12.75">
      <c r="A15" s="213" t="s">
        <v>13</v>
      </c>
      <c r="B15" s="50">
        <f>IF(Beräkningsmall!F32&gt;0,1,0)</f>
        <v>0</v>
      </c>
      <c r="C15" s="72">
        <f t="shared" si="0"/>
        <v>0</v>
      </c>
      <c r="D15" s="72">
        <f>IF(B15&gt;0,1,0)</f>
        <v>0</v>
      </c>
      <c r="E15" s="58"/>
      <c r="F15" s="58"/>
      <c r="G15" s="58"/>
      <c r="H15" s="58"/>
      <c r="I15" s="61"/>
      <c r="J15" s="72">
        <f>IF(B15&gt;0,1,0)</f>
        <v>0</v>
      </c>
      <c r="K15" s="58"/>
      <c r="L15" s="58"/>
      <c r="M15" s="58"/>
      <c r="N15" s="58"/>
      <c r="O15" s="58"/>
      <c r="P15" s="58"/>
      <c r="Q15" s="58"/>
      <c r="R15" s="72">
        <f>IF(B15&gt;0,1,0)</f>
        <v>0</v>
      </c>
      <c r="S15" s="71"/>
    </row>
    <row r="16" spans="1:19" ht="12.75">
      <c r="A16" s="213" t="s">
        <v>19</v>
      </c>
      <c r="B16" s="50">
        <f>IF(Beräkningsmall!F34&gt;0,1,0)</f>
        <v>0</v>
      </c>
      <c r="C16" s="72">
        <f t="shared" si="0"/>
        <v>0</v>
      </c>
      <c r="D16" s="72">
        <f>IF(B16&gt;0,1,0)</f>
        <v>0</v>
      </c>
      <c r="E16" s="58"/>
      <c r="F16" s="72">
        <f>IF(B16&gt;0,1,0)</f>
        <v>0</v>
      </c>
      <c r="G16" s="58"/>
      <c r="H16" s="58"/>
      <c r="I16" s="72">
        <f>IF(B16&gt;0,1,0)</f>
        <v>0</v>
      </c>
      <c r="J16" s="72"/>
      <c r="K16" s="58"/>
      <c r="L16" s="72">
        <f>IF(B16&gt;0,1,0)</f>
        <v>0</v>
      </c>
      <c r="M16" s="72">
        <f>IF(B16&gt;0,1,0)</f>
        <v>0</v>
      </c>
      <c r="N16" s="58"/>
      <c r="O16" s="72">
        <f>IF(B16&gt;0,1,0)</f>
        <v>0</v>
      </c>
      <c r="P16" s="58"/>
      <c r="Q16" s="72"/>
      <c r="R16" s="58"/>
      <c r="S16" s="71"/>
    </row>
    <row r="17" spans="1:19" ht="12.75">
      <c r="A17" s="213" t="s">
        <v>7</v>
      </c>
      <c r="B17" s="50">
        <f>IF(Beräkningsmall!F35&gt;0,1,0)</f>
        <v>0</v>
      </c>
      <c r="C17" s="72">
        <f t="shared" si="0"/>
        <v>0</v>
      </c>
      <c r="D17" s="72">
        <f>IF(B17&gt;0,1,0)</f>
        <v>0</v>
      </c>
      <c r="E17" s="58"/>
      <c r="F17" s="58"/>
      <c r="G17" s="58"/>
      <c r="H17" s="58"/>
      <c r="I17" s="61"/>
      <c r="J17" s="72">
        <f>IF(B17&gt;0,1,0)</f>
        <v>0</v>
      </c>
      <c r="K17" s="58"/>
      <c r="L17" s="58"/>
      <c r="M17" s="58"/>
      <c r="N17" s="58"/>
      <c r="O17" s="58"/>
      <c r="P17" s="72"/>
      <c r="Q17" s="58"/>
      <c r="R17" s="72">
        <f>IF(B17&gt;0,1,0)</f>
        <v>0</v>
      </c>
      <c r="S17" s="71"/>
    </row>
    <row r="18" spans="1:19" ht="12.75">
      <c r="A18" s="213" t="s">
        <v>143</v>
      </c>
      <c r="B18" s="50">
        <f>IF(Beräkningsmall!F37+Beräkningsmall!F38+Beräkningsmall!F39+Beräkningsmall!F40&gt;0,1,0)</f>
        <v>0</v>
      </c>
      <c r="C18" s="72">
        <f t="shared" si="0"/>
        <v>0</v>
      </c>
      <c r="D18" s="72">
        <f>IF(B18&gt;0,1,0)</f>
        <v>0</v>
      </c>
      <c r="E18" s="72">
        <f>IF(B18&gt;0,1,0)</f>
        <v>0</v>
      </c>
      <c r="F18" s="72">
        <f>IF(B18&gt;0,1,0)</f>
        <v>0</v>
      </c>
      <c r="G18" s="58"/>
      <c r="H18" s="58"/>
      <c r="I18" s="72">
        <f>IF(B18&gt;0,1,0)</f>
        <v>0</v>
      </c>
      <c r="J18" s="72"/>
      <c r="K18" s="58"/>
      <c r="L18" s="72">
        <f>IF(B18&gt;0,1,0)</f>
        <v>0</v>
      </c>
      <c r="M18" s="72">
        <f>IF(B18&gt;0,1,0)</f>
        <v>0</v>
      </c>
      <c r="N18" s="72">
        <f>IF(B18&gt;0,1,0)</f>
        <v>0</v>
      </c>
      <c r="O18" s="72">
        <f>IF(B18&gt;0,1,0)</f>
        <v>0</v>
      </c>
      <c r="P18" s="58"/>
      <c r="Q18" s="72">
        <f>IF(B18&gt;0,1,0)</f>
        <v>0</v>
      </c>
      <c r="R18" s="58"/>
      <c r="S18" s="71"/>
    </row>
    <row r="19" spans="1:19" ht="12.75">
      <c r="A19" s="213" t="s">
        <v>16</v>
      </c>
      <c r="B19" s="50">
        <f>IF(Beräkningsmall!F41&gt;0,1,0)</f>
        <v>0</v>
      </c>
      <c r="C19" s="72">
        <f>IF(B19&gt;0,1,0)</f>
        <v>0</v>
      </c>
      <c r="D19" s="58"/>
      <c r="E19" s="58"/>
      <c r="F19" s="58"/>
      <c r="G19" s="58"/>
      <c r="H19" s="58"/>
      <c r="I19" s="61"/>
      <c r="J19" s="72">
        <f>IF(B19&gt;0,1,0)</f>
        <v>0</v>
      </c>
      <c r="K19" s="58"/>
      <c r="L19" s="58"/>
      <c r="M19" s="58"/>
      <c r="N19" s="58"/>
      <c r="O19" s="58"/>
      <c r="P19" s="58"/>
      <c r="Q19" s="58"/>
      <c r="R19" s="58"/>
      <c r="S19" s="71"/>
    </row>
    <row r="20" spans="1:19" ht="12.75">
      <c r="A20" s="213" t="s">
        <v>23</v>
      </c>
      <c r="B20" s="50">
        <f>IF(Beräkningsmall!F42&gt;0,1,0)</f>
        <v>0</v>
      </c>
      <c r="C20" s="72">
        <f t="shared" si="0"/>
        <v>0</v>
      </c>
      <c r="D20" s="72">
        <f>IF(B20&gt;0,1,0)</f>
        <v>0</v>
      </c>
      <c r="E20" s="58"/>
      <c r="F20" s="58"/>
      <c r="G20" s="58"/>
      <c r="H20" s="58"/>
      <c r="I20" s="61"/>
      <c r="J20" s="72">
        <f>IF(B20&gt;0,1,0)</f>
        <v>0</v>
      </c>
      <c r="K20" s="58"/>
      <c r="L20" s="58"/>
      <c r="M20" s="58"/>
      <c r="N20" s="58"/>
      <c r="O20" s="58"/>
      <c r="P20" s="72"/>
      <c r="Q20" s="58"/>
      <c r="R20" s="72">
        <f>IF(B20&gt;0,1,0)</f>
        <v>0</v>
      </c>
      <c r="S20" s="71"/>
    </row>
    <row r="21" spans="1:18" s="206" customFormat="1" ht="25.5">
      <c r="A21" s="214" t="s">
        <v>152</v>
      </c>
      <c r="B21" s="206">
        <f>IF(Beräkningsmall!F44+Beräkningsmall!F25&gt;0,1,0)</f>
        <v>0</v>
      </c>
      <c r="C21" s="72">
        <f t="shared" si="0"/>
        <v>0</v>
      </c>
      <c r="D21" s="72">
        <f>IF(B21&gt;0,1,0)</f>
        <v>0</v>
      </c>
      <c r="E21" s="207"/>
      <c r="F21" s="207"/>
      <c r="G21" s="207"/>
      <c r="H21" s="207"/>
      <c r="I21" s="72">
        <f>IF(B21&gt;0,1,0)</f>
        <v>0</v>
      </c>
      <c r="J21" s="207"/>
      <c r="K21" s="207"/>
      <c r="L21" s="72">
        <f>IF(B21&gt;0,1,0)</f>
        <v>0</v>
      </c>
      <c r="M21" s="72">
        <f>IF(B21&gt;0,1,0)</f>
        <v>0</v>
      </c>
      <c r="N21" s="207"/>
      <c r="O21" s="72">
        <f>IF(B21&gt;0,1,0)</f>
        <v>0</v>
      </c>
      <c r="P21" s="208">
        <f>IF(B21&gt;0,1,0)</f>
        <v>0</v>
      </c>
      <c r="Q21" s="207"/>
      <c r="R21" s="207"/>
    </row>
    <row r="22" spans="1:19" ht="12.75">
      <c r="A22" s="213" t="s">
        <v>97</v>
      </c>
      <c r="B22" s="50">
        <f>IF(Beräkningsmall!F46&gt;0,1,0)</f>
        <v>0</v>
      </c>
      <c r="C22" s="72">
        <f t="shared" si="0"/>
        <v>0</v>
      </c>
      <c r="D22" s="72">
        <f>IF(B22&gt;0,1,0)</f>
        <v>0</v>
      </c>
      <c r="E22" s="58"/>
      <c r="F22" s="58"/>
      <c r="G22" s="58"/>
      <c r="H22" s="58"/>
      <c r="I22" s="58"/>
      <c r="J22" s="72">
        <f>IF(B22&gt;0,1,0)</f>
        <v>0</v>
      </c>
      <c r="K22" s="58"/>
      <c r="L22" s="58"/>
      <c r="M22" s="58"/>
      <c r="N22" s="58"/>
      <c r="O22" s="58"/>
      <c r="P22" s="58"/>
      <c r="Q22" s="58"/>
      <c r="R22" s="58"/>
      <c r="S22" s="71"/>
    </row>
    <row r="23" spans="1:19" ht="12.75">
      <c r="A23" s="213" t="s">
        <v>92</v>
      </c>
      <c r="B23" s="50">
        <f>IF(Beräkningsmall!F47&gt;0,1,0)</f>
        <v>0</v>
      </c>
      <c r="C23" s="72">
        <f t="shared" si="0"/>
        <v>0</v>
      </c>
      <c r="D23" s="72">
        <f>IF(B23&gt;0,1,0)</f>
        <v>0</v>
      </c>
      <c r="E23" s="58"/>
      <c r="F23" s="58"/>
      <c r="G23" s="58"/>
      <c r="H23" s="58"/>
      <c r="I23" s="61"/>
      <c r="J23" s="72">
        <f>IF(B23&gt;0,1,0)</f>
        <v>0</v>
      </c>
      <c r="K23" s="58"/>
      <c r="L23" s="58"/>
      <c r="M23" s="58"/>
      <c r="N23" s="58"/>
      <c r="O23" s="58"/>
      <c r="P23" s="58"/>
      <c r="Q23" s="58"/>
      <c r="R23" s="58"/>
      <c r="S23" s="71"/>
    </row>
    <row r="24" spans="1:19" ht="12.75">
      <c r="A24" s="213" t="s">
        <v>17</v>
      </c>
      <c r="B24" s="50">
        <f>IF(Beräkningsmall!F49&gt;0,1,0)</f>
        <v>0</v>
      </c>
      <c r="C24" s="58"/>
      <c r="D24" s="58"/>
      <c r="E24" s="58"/>
      <c r="F24" s="58"/>
      <c r="G24" s="58"/>
      <c r="H24" s="72">
        <f>IF(B24&gt;0,1,0)</f>
        <v>0</v>
      </c>
      <c r="I24" s="72">
        <f aca="true" t="shared" si="1" ref="I24:I33">IF(B24&gt;0,1,0)</f>
        <v>0</v>
      </c>
      <c r="J24" s="58"/>
      <c r="K24" s="72">
        <f>IF(B24&gt;0,1,0)</f>
        <v>0</v>
      </c>
      <c r="L24" s="58"/>
      <c r="M24" s="58"/>
      <c r="N24" s="58"/>
      <c r="O24" s="58"/>
      <c r="P24" s="58"/>
      <c r="Q24" s="58"/>
      <c r="R24" s="58"/>
      <c r="S24" s="71"/>
    </row>
    <row r="25" spans="1:18" ht="12.75">
      <c r="A25" s="213" t="s">
        <v>144</v>
      </c>
      <c r="B25" s="50">
        <f>IF(Beräkningsmall!F50+Beräkningsmall!F51&gt;0,1,0)</f>
        <v>0</v>
      </c>
      <c r="C25" s="72">
        <f>IF(B25&gt;0,1,0)</f>
        <v>0</v>
      </c>
      <c r="D25" s="72">
        <f>IF(B25&gt;0,1,0)</f>
        <v>0</v>
      </c>
      <c r="E25" s="58"/>
      <c r="F25" s="58"/>
      <c r="G25" s="72">
        <f>IF(B25&gt;0,1,0)</f>
        <v>0</v>
      </c>
      <c r="H25" s="72">
        <f>IF(B25&gt;0,1,0)</f>
        <v>0</v>
      </c>
      <c r="I25" s="72">
        <f t="shared" si="1"/>
        <v>0</v>
      </c>
      <c r="J25" s="72">
        <f>IF(B25&gt;0,1,0)</f>
        <v>0</v>
      </c>
      <c r="K25" s="72">
        <f>IF(B25&gt;0,1,0)</f>
        <v>0</v>
      </c>
      <c r="L25" s="58"/>
      <c r="M25" s="58"/>
      <c r="N25" s="58"/>
      <c r="O25" s="58"/>
      <c r="P25" s="58"/>
      <c r="Q25" s="58"/>
      <c r="R25" s="72">
        <f>IF(B25&gt;0,1,0)</f>
        <v>0</v>
      </c>
    </row>
    <row r="26" spans="1:18" ht="12.75">
      <c r="A26" s="213" t="s">
        <v>3</v>
      </c>
      <c r="B26" s="50">
        <f>IF(Beräkningsmall!F52&gt;0,1,0)</f>
        <v>0</v>
      </c>
      <c r="C26" s="58"/>
      <c r="D26" s="58"/>
      <c r="E26" s="58"/>
      <c r="F26" s="58"/>
      <c r="G26" s="58"/>
      <c r="H26" s="58"/>
      <c r="I26" s="72">
        <f t="shared" si="1"/>
        <v>0</v>
      </c>
      <c r="J26" s="58"/>
      <c r="K26" s="72">
        <f>IF(B26&gt;0,1,0)</f>
        <v>0</v>
      </c>
      <c r="L26" s="58"/>
      <c r="M26" s="58"/>
      <c r="N26" s="58"/>
      <c r="O26" s="58"/>
      <c r="P26" s="58"/>
      <c r="Q26" s="58"/>
      <c r="R26" s="58"/>
    </row>
    <row r="27" spans="1:18" ht="12.75">
      <c r="A27" s="213" t="s">
        <v>4</v>
      </c>
      <c r="B27" s="50">
        <f>IF(Beräkningsmall!F53&gt;0,1,0)</f>
        <v>0</v>
      </c>
      <c r="C27" s="58"/>
      <c r="D27" s="58"/>
      <c r="E27" s="58"/>
      <c r="F27" s="58"/>
      <c r="G27" s="58"/>
      <c r="H27" s="58"/>
      <c r="I27" s="72">
        <f t="shared" si="1"/>
        <v>0</v>
      </c>
      <c r="J27" s="72">
        <f>IF(B27&gt;0,1,0)</f>
        <v>0</v>
      </c>
      <c r="K27" s="58"/>
      <c r="L27" s="58"/>
      <c r="M27" s="58"/>
      <c r="N27" s="58"/>
      <c r="O27" s="58"/>
      <c r="P27" s="58"/>
      <c r="Q27" s="58"/>
      <c r="R27" s="58"/>
    </row>
    <row r="28" spans="1:18" ht="12.75">
      <c r="A28" s="213" t="s">
        <v>65</v>
      </c>
      <c r="B28" s="50">
        <f>IF(Beräkningsmall!F54&gt;0,1,0)</f>
        <v>0</v>
      </c>
      <c r="C28" s="58"/>
      <c r="D28" s="58"/>
      <c r="E28" s="58"/>
      <c r="F28" s="58"/>
      <c r="G28" s="58"/>
      <c r="H28" s="58"/>
      <c r="I28" s="72">
        <f t="shared" si="1"/>
        <v>0</v>
      </c>
      <c r="J28" s="58"/>
      <c r="K28" s="58"/>
      <c r="L28" s="58"/>
      <c r="M28" s="58"/>
      <c r="N28" s="58"/>
      <c r="O28" s="58"/>
      <c r="P28" s="58"/>
      <c r="Q28" s="58"/>
      <c r="R28" s="58"/>
    </row>
    <row r="29" spans="1:18" ht="12.75">
      <c r="A29" s="213" t="s">
        <v>145</v>
      </c>
      <c r="B29" s="50">
        <f>IF(Beräkningsmall!F55+Beräkningsmall!F61&gt;0,1,0)</f>
        <v>0</v>
      </c>
      <c r="C29" s="58"/>
      <c r="D29" s="58"/>
      <c r="E29" s="58"/>
      <c r="F29" s="58"/>
      <c r="G29" s="58"/>
      <c r="H29" s="58"/>
      <c r="I29" s="72">
        <f>IF(B29&gt;0,1,0)</f>
        <v>0</v>
      </c>
      <c r="J29" s="58"/>
      <c r="K29" s="72">
        <f>IF(B29&gt;0,1,0)</f>
        <v>0</v>
      </c>
      <c r="L29" s="58"/>
      <c r="M29" s="72">
        <f>IF(B29&gt;0,1,0)</f>
        <v>0</v>
      </c>
      <c r="N29" s="58"/>
      <c r="O29" s="58"/>
      <c r="P29" s="58"/>
      <c r="Q29" s="58"/>
      <c r="R29" s="58"/>
    </row>
    <row r="30" spans="1:18" ht="12.75">
      <c r="A30" s="213" t="s">
        <v>53</v>
      </c>
      <c r="B30" s="50">
        <f>IF(Beräkningsmall!F56&gt;0,1,0)</f>
        <v>0</v>
      </c>
      <c r="C30" s="58"/>
      <c r="D30" s="58"/>
      <c r="E30" s="58"/>
      <c r="F30" s="58"/>
      <c r="G30" s="58"/>
      <c r="H30" s="58"/>
      <c r="I30" s="72">
        <f t="shared" si="1"/>
        <v>0</v>
      </c>
      <c r="J30" s="58"/>
      <c r="K30" s="58"/>
      <c r="L30" s="72">
        <f>IF(B30&gt;0,1,0)</f>
        <v>0</v>
      </c>
      <c r="M30" s="58"/>
      <c r="N30" s="58"/>
      <c r="O30" s="58"/>
      <c r="P30" s="58"/>
      <c r="Q30" s="58"/>
      <c r="R30" s="72">
        <f>IF(B30&gt;0,1,0)</f>
        <v>0</v>
      </c>
    </row>
    <row r="31" spans="1:18" ht="12.75">
      <c r="A31" s="213" t="s">
        <v>26</v>
      </c>
      <c r="B31" s="50">
        <f>IF(Beräkningsmall!F57&gt;0,1,0)</f>
        <v>0</v>
      </c>
      <c r="C31" s="58"/>
      <c r="D31" s="58"/>
      <c r="E31" s="58"/>
      <c r="F31" s="58"/>
      <c r="G31" s="72">
        <f>IF(B31&gt;0,1,0)</f>
        <v>0</v>
      </c>
      <c r="H31" s="58"/>
      <c r="I31" s="72">
        <f t="shared" si="1"/>
        <v>0</v>
      </c>
      <c r="J31" s="58"/>
      <c r="K31" s="58"/>
      <c r="L31" s="58"/>
      <c r="M31" s="58"/>
      <c r="N31" s="58"/>
      <c r="O31" s="58"/>
      <c r="P31" s="58"/>
      <c r="Q31" s="58"/>
      <c r="R31" s="58"/>
    </row>
    <row r="32" spans="1:18" ht="12.75">
      <c r="A32" s="213" t="s">
        <v>134</v>
      </c>
      <c r="B32" s="50">
        <f>IF(Beräkningsmall!F58&gt;0,1,0)</f>
        <v>0</v>
      </c>
      <c r="C32" s="58"/>
      <c r="D32" s="58"/>
      <c r="E32" s="58"/>
      <c r="F32" s="58"/>
      <c r="G32" s="72">
        <f>IF(B32&gt;0,1,0)</f>
        <v>0</v>
      </c>
      <c r="H32" s="58"/>
      <c r="I32" s="72">
        <f t="shared" si="1"/>
        <v>0</v>
      </c>
      <c r="J32" s="58"/>
      <c r="K32" s="58"/>
      <c r="L32" s="58"/>
      <c r="M32" s="58"/>
      <c r="N32" s="58"/>
      <c r="O32" s="58"/>
      <c r="P32" s="58"/>
      <c r="Q32" s="58"/>
      <c r="R32" s="58"/>
    </row>
    <row r="33" spans="1:18" ht="12.75">
      <c r="A33" s="213" t="s">
        <v>14</v>
      </c>
      <c r="B33" s="50">
        <f>IF(Beräkningsmall!F60&gt;0,1,0)</f>
        <v>0</v>
      </c>
      <c r="C33" s="58"/>
      <c r="D33" s="58"/>
      <c r="E33" s="58"/>
      <c r="F33" s="58"/>
      <c r="G33" s="58"/>
      <c r="H33" s="58"/>
      <c r="I33" s="72">
        <f t="shared" si="1"/>
        <v>0</v>
      </c>
      <c r="J33" s="58"/>
      <c r="K33" s="72">
        <f>IF(B33&gt;0,1,0)</f>
        <v>0</v>
      </c>
      <c r="L33" s="58"/>
      <c r="M33" s="72">
        <f>IF(B33&gt;0,1,0)</f>
        <v>0</v>
      </c>
      <c r="N33" s="72">
        <f>IF(B33&gt;0,1,0)</f>
        <v>0</v>
      </c>
      <c r="O33" s="58"/>
      <c r="P33" s="58"/>
      <c r="Q33" s="58"/>
      <c r="R33" s="58"/>
    </row>
    <row r="34" spans="1:18" ht="12.75">
      <c r="A34" s="213" t="s">
        <v>61</v>
      </c>
      <c r="B34" s="50">
        <f>IF(Beräkningsmall!F62&gt;0,1,0)</f>
        <v>0</v>
      </c>
      <c r="C34" s="58"/>
      <c r="D34" s="58"/>
      <c r="E34" s="58"/>
      <c r="F34" s="58"/>
      <c r="G34" s="58"/>
      <c r="H34" s="58"/>
      <c r="I34" s="72"/>
      <c r="J34" s="58"/>
      <c r="K34" s="58"/>
      <c r="L34" s="58"/>
      <c r="M34" s="72">
        <f>IF(B34&gt;0,1,0)</f>
        <v>0</v>
      </c>
      <c r="N34" s="58"/>
      <c r="O34" s="72">
        <f>IF(B34&gt;0,1,0)</f>
        <v>0</v>
      </c>
      <c r="P34" s="72"/>
      <c r="Q34" s="58"/>
      <c r="R34" s="58"/>
    </row>
    <row r="35" spans="1:18" s="201" customFormat="1" ht="12.75">
      <c r="A35" s="215"/>
      <c r="C35" s="209"/>
      <c r="D35" s="209"/>
      <c r="E35" s="209"/>
      <c r="F35" s="209"/>
      <c r="G35" s="209"/>
      <c r="H35" s="209"/>
      <c r="I35" s="72"/>
      <c r="J35" s="209"/>
      <c r="K35" s="209"/>
      <c r="L35" s="209"/>
      <c r="M35" s="72"/>
      <c r="N35" s="209"/>
      <c r="O35" s="72"/>
      <c r="P35" s="72"/>
      <c r="Q35" s="209"/>
      <c r="R35" s="209"/>
    </row>
    <row r="36" spans="1:18" ht="12.75">
      <c r="A36" s="216" t="s">
        <v>147</v>
      </c>
      <c r="C36" s="58"/>
      <c r="D36" s="58"/>
      <c r="E36" s="58"/>
      <c r="F36" s="58"/>
      <c r="G36" s="58"/>
      <c r="H36" s="58"/>
      <c r="I36" s="64"/>
      <c r="J36" s="58"/>
      <c r="K36" s="58"/>
      <c r="L36" s="58"/>
      <c r="M36" s="58"/>
      <c r="N36" s="58"/>
      <c r="O36" s="58"/>
      <c r="P36" s="72"/>
      <c r="Q36" s="58"/>
      <c r="R36" s="58"/>
    </row>
    <row r="37" spans="1:18" ht="12.75">
      <c r="A37" s="217" t="s">
        <v>8</v>
      </c>
      <c r="B37" s="50">
        <f>IF(Beräkningsmall!F66&gt;0,1,0)</f>
        <v>0</v>
      </c>
      <c r="C37" s="72">
        <f>IF(B37&gt;0,1,0)</f>
        <v>0</v>
      </c>
      <c r="D37" s="72">
        <f>IF(B37&gt;0,1,0)</f>
        <v>0</v>
      </c>
      <c r="E37" s="72">
        <f>IF(B37&gt;0,1,0)</f>
        <v>0</v>
      </c>
      <c r="F37" s="58"/>
      <c r="G37" s="58"/>
      <c r="H37" s="58"/>
      <c r="I37" s="64"/>
      <c r="J37" s="58"/>
      <c r="K37" s="58"/>
      <c r="L37" s="72">
        <f>IF(B37&gt;0,1,0)</f>
        <v>0</v>
      </c>
      <c r="M37" s="72">
        <f>IF(B37&gt;0,1,0)</f>
        <v>0</v>
      </c>
      <c r="N37" s="58"/>
      <c r="O37" s="58"/>
      <c r="P37" s="58"/>
      <c r="Q37" s="72"/>
      <c r="R37" s="58"/>
    </row>
    <row r="38" spans="1:18" ht="38.25">
      <c r="A38" s="217" t="s">
        <v>122</v>
      </c>
      <c r="B38" s="50">
        <f>IF(Beräkningsmall!F67+Beräkningsmall!F68+Beräkningsmall!F69&gt;0,1,0)</f>
        <v>0</v>
      </c>
      <c r="C38" s="58"/>
      <c r="D38" s="58"/>
      <c r="E38" s="72">
        <f>IF(B38&gt;0,1,0)</f>
        <v>0</v>
      </c>
      <c r="F38" s="58"/>
      <c r="G38" s="58"/>
      <c r="H38" s="58"/>
      <c r="I38" s="64"/>
      <c r="J38" s="58"/>
      <c r="K38" s="58"/>
      <c r="L38" s="58"/>
      <c r="M38" s="58"/>
      <c r="N38" s="58"/>
      <c r="O38" s="58"/>
      <c r="P38" s="58"/>
      <c r="Q38" s="72">
        <f>IF(B38&gt;0,1,0)</f>
        <v>0</v>
      </c>
      <c r="R38" s="58"/>
    </row>
    <row r="39" spans="1:18" ht="12.75">
      <c r="A39" s="218" t="s">
        <v>146</v>
      </c>
      <c r="C39" s="58"/>
      <c r="D39" s="58"/>
      <c r="E39" s="72"/>
      <c r="F39" s="58"/>
      <c r="G39" s="58"/>
      <c r="H39" s="58"/>
      <c r="I39" s="64"/>
      <c r="J39" s="58"/>
      <c r="K39" s="58"/>
      <c r="L39" s="58"/>
      <c r="M39" s="58"/>
      <c r="N39" s="58"/>
      <c r="O39" s="58"/>
      <c r="P39" s="58"/>
      <c r="Q39" s="72"/>
      <c r="R39" s="58"/>
    </row>
    <row r="40" spans="1:18" ht="12.75">
      <c r="A40" s="219" t="s">
        <v>15</v>
      </c>
      <c r="B40" s="50">
        <f>IF(Beräkningsmall!F73&gt;0,1,0)</f>
        <v>0</v>
      </c>
      <c r="C40" s="72">
        <f>IF(B40&gt;0,1,0)</f>
        <v>0</v>
      </c>
      <c r="D40" s="72">
        <f>IF(B40&gt;0,1,0)</f>
        <v>0</v>
      </c>
      <c r="E40" s="72">
        <f>IF(B40&gt;0,1,0)</f>
        <v>0</v>
      </c>
      <c r="F40" s="58"/>
      <c r="G40" s="58"/>
      <c r="H40" s="58"/>
      <c r="I40" s="58"/>
      <c r="J40" s="72">
        <f>IF(B40&gt;0,1,0)</f>
        <v>0</v>
      </c>
      <c r="K40" s="58"/>
      <c r="L40" s="58"/>
      <c r="M40" s="72"/>
      <c r="N40" s="58"/>
      <c r="O40" s="58"/>
      <c r="P40" s="58"/>
      <c r="Q40" s="72">
        <f>IF(B40&gt;0,1,0)</f>
        <v>0</v>
      </c>
      <c r="R40" s="58"/>
    </row>
    <row r="41" spans="1:18" ht="25.5">
      <c r="A41" s="219" t="s">
        <v>138</v>
      </c>
      <c r="B41" s="50">
        <f>IF(Beräkningsmall!F74&gt;0,1,0)</f>
        <v>0</v>
      </c>
      <c r="C41" s="72">
        <f>IF(B41&gt;0,1,0)</f>
        <v>0</v>
      </c>
      <c r="D41" s="72">
        <f>IF(B41&gt;0,1,0)</f>
        <v>0</v>
      </c>
      <c r="E41" s="72">
        <f>IF(B41&gt;0,1,0)</f>
        <v>0</v>
      </c>
      <c r="F41" s="58"/>
      <c r="G41" s="58"/>
      <c r="H41" s="58"/>
      <c r="I41" s="64"/>
      <c r="J41" s="72">
        <f>IF(B41&gt;0,1,0)</f>
        <v>0</v>
      </c>
      <c r="K41" s="58"/>
      <c r="L41" s="58"/>
      <c r="M41" s="72"/>
      <c r="N41" s="58"/>
      <c r="O41" s="58"/>
      <c r="P41" s="58"/>
      <c r="Q41" s="72">
        <f>IF(B41&gt;0,1,0)</f>
        <v>0</v>
      </c>
      <c r="R41" s="58"/>
    </row>
    <row r="42" spans="1:18" ht="12.75">
      <c r="A42" s="219" t="s">
        <v>103</v>
      </c>
      <c r="B42" s="50">
        <f>IF(Beräkningsmall!F76&gt;0,1,0)</f>
        <v>0</v>
      </c>
      <c r="C42" s="58"/>
      <c r="D42" s="58"/>
      <c r="E42" s="72">
        <f>IF(B42&gt;0,1,0)</f>
        <v>0</v>
      </c>
      <c r="F42" s="58"/>
      <c r="G42" s="58"/>
      <c r="H42" s="58"/>
      <c r="I42" s="64"/>
      <c r="J42" s="58"/>
      <c r="K42" s="58"/>
      <c r="L42" s="58"/>
      <c r="M42" s="58"/>
      <c r="N42" s="72">
        <f>IF(B42&gt;0,1,0)</f>
        <v>0</v>
      </c>
      <c r="O42" s="58"/>
      <c r="P42" s="58"/>
      <c r="Q42" s="72"/>
      <c r="R42" s="58"/>
    </row>
    <row r="43" spans="1:18" ht="12.75">
      <c r="A43" s="219" t="s">
        <v>5</v>
      </c>
      <c r="B43" s="50">
        <f>IF(Beräkningsmall!F78&gt;0,1,0)</f>
        <v>0</v>
      </c>
      <c r="C43" s="58"/>
      <c r="D43" s="58"/>
      <c r="E43" s="58"/>
      <c r="F43" s="58"/>
      <c r="G43" s="58"/>
      <c r="H43" s="58"/>
      <c r="I43" s="72">
        <f>IF(B43&gt;0,1,0)</f>
        <v>0</v>
      </c>
      <c r="J43" s="58"/>
      <c r="K43" s="58"/>
      <c r="L43" s="58"/>
      <c r="M43" s="58"/>
      <c r="N43" s="58"/>
      <c r="O43" s="58"/>
      <c r="P43" s="58"/>
      <c r="Q43" s="58"/>
      <c r="R43" s="58"/>
    </row>
    <row r="44" spans="1:18" ht="12.75">
      <c r="A44" s="219" t="s">
        <v>29</v>
      </c>
      <c r="B44" s="50">
        <f>IF(Beräkningsmall!F79&gt;0,1,0)</f>
        <v>0</v>
      </c>
      <c r="C44" s="58"/>
      <c r="D44" s="58"/>
      <c r="E44" s="58"/>
      <c r="F44" s="58"/>
      <c r="G44" s="58"/>
      <c r="H44" s="58"/>
      <c r="I44" s="72">
        <f>IF(B44&gt;0,1,0)</f>
        <v>0</v>
      </c>
      <c r="J44" s="58"/>
      <c r="K44" s="72">
        <f>IF(B44&gt;0,1,0)</f>
        <v>0</v>
      </c>
      <c r="L44" s="72">
        <f>IF(B44&gt;0,1,0)</f>
        <v>0</v>
      </c>
      <c r="M44" s="72">
        <f>IF(B44&gt;0,1,0)</f>
        <v>0</v>
      </c>
      <c r="N44" s="58"/>
      <c r="O44" s="58"/>
      <c r="P44" s="72">
        <f>IF(B44&gt;0,1,0)</f>
        <v>0</v>
      </c>
      <c r="Q44" s="58"/>
      <c r="R44" s="58"/>
    </row>
    <row r="45" spans="1:18" ht="12.75">
      <c r="A45" s="219" t="s">
        <v>121</v>
      </c>
      <c r="B45" s="50">
        <f>IF(Beräkningsmall!F81&gt;0,1,0)</f>
        <v>0</v>
      </c>
      <c r="C45" s="58"/>
      <c r="D45" s="58"/>
      <c r="E45" s="58"/>
      <c r="F45" s="58"/>
      <c r="G45" s="58"/>
      <c r="H45" s="58"/>
      <c r="I45" s="64"/>
      <c r="J45" s="58"/>
      <c r="K45" s="58"/>
      <c r="L45" s="58"/>
      <c r="M45" s="72">
        <f>IF(B45&gt;0,1,0)</f>
        <v>0</v>
      </c>
      <c r="N45" s="58"/>
      <c r="O45" s="58"/>
      <c r="P45" s="58"/>
      <c r="Q45" s="72">
        <f>IF(B45&gt;0,1,0)</f>
        <v>0</v>
      </c>
      <c r="R45" s="58"/>
    </row>
    <row r="46" spans="1:18" ht="12.75">
      <c r="A46" s="219" t="s">
        <v>124</v>
      </c>
      <c r="B46" s="50">
        <f>IF(Beräkningsmall!F82&gt;0,1,0)</f>
        <v>0</v>
      </c>
      <c r="C46" s="58"/>
      <c r="D46" s="58"/>
      <c r="E46" s="58"/>
      <c r="F46" s="58"/>
      <c r="G46" s="58"/>
      <c r="H46" s="58"/>
      <c r="I46" s="64"/>
      <c r="J46" s="58"/>
      <c r="K46" s="58"/>
      <c r="L46" s="58"/>
      <c r="M46" s="72"/>
      <c r="N46" s="58"/>
      <c r="O46" s="58"/>
      <c r="P46" s="58"/>
      <c r="Q46" s="72">
        <f>IF(B46&gt;0,1,0)</f>
        <v>0</v>
      </c>
      <c r="R46" s="58"/>
    </row>
    <row r="47" spans="1:18" ht="25.5">
      <c r="A47" s="219" t="s">
        <v>102</v>
      </c>
      <c r="B47" s="50">
        <f>IF(Beräkningsmall!F75&gt;0,1,0)</f>
        <v>0</v>
      </c>
      <c r="C47" s="65"/>
      <c r="D47" s="58"/>
      <c r="E47" s="72">
        <f>IF(B47&gt;0,1,0)</f>
        <v>0</v>
      </c>
      <c r="F47" s="58"/>
      <c r="G47" s="58"/>
      <c r="H47" s="58"/>
      <c r="I47" s="64"/>
      <c r="J47" s="58"/>
      <c r="K47" s="58"/>
      <c r="L47" s="58"/>
      <c r="M47" s="58"/>
      <c r="N47" s="72"/>
      <c r="O47" s="58"/>
      <c r="P47" s="58"/>
      <c r="Q47" s="72">
        <f>IF(B47&gt;0,1,0)</f>
        <v>0</v>
      </c>
      <c r="R47" s="58"/>
    </row>
    <row r="48" spans="1:18" ht="25.5">
      <c r="A48" s="222" t="s">
        <v>28</v>
      </c>
      <c r="B48" s="50">
        <f>IF(Beräkningsmall!F83&gt;0,1,0)</f>
        <v>0</v>
      </c>
      <c r="C48" s="223"/>
      <c r="D48" s="71"/>
      <c r="E48" s="224"/>
      <c r="F48" s="71"/>
      <c r="G48" s="71"/>
      <c r="H48" s="71"/>
      <c r="I48" s="225"/>
      <c r="J48" s="71"/>
      <c r="K48" s="71"/>
      <c r="L48" s="71"/>
      <c r="M48" s="71"/>
      <c r="N48" s="224"/>
      <c r="O48" s="71"/>
      <c r="P48" s="71"/>
      <c r="Q48" s="72">
        <f>IF(B48&gt;0,1,0)</f>
        <v>0</v>
      </c>
      <c r="R48" s="71"/>
    </row>
    <row r="49" spans="1:18" s="201" customFormat="1" ht="12.75">
      <c r="A49" s="220"/>
      <c r="C49" s="202"/>
      <c r="D49" s="202"/>
      <c r="E49" s="202"/>
      <c r="F49" s="202"/>
      <c r="G49" s="202"/>
      <c r="H49" s="202"/>
      <c r="I49" s="203"/>
      <c r="J49" s="202"/>
      <c r="K49" s="202"/>
      <c r="L49" s="202"/>
      <c r="M49" s="202"/>
      <c r="N49" s="202"/>
      <c r="O49" s="202"/>
      <c r="P49" s="202"/>
      <c r="Q49" s="202"/>
      <c r="R49" s="202"/>
    </row>
    <row r="50" spans="1:18" ht="17.25">
      <c r="A50" s="86" t="s">
        <v>87</v>
      </c>
      <c r="C50" s="176">
        <f aca="true" t="shared" si="2" ref="C50:H50">SUM(C5:C47)</f>
        <v>0</v>
      </c>
      <c r="D50" s="176">
        <f t="shared" si="2"/>
        <v>0</v>
      </c>
      <c r="E50" s="176">
        <f t="shared" si="2"/>
        <v>0</v>
      </c>
      <c r="F50" s="176">
        <f t="shared" si="2"/>
        <v>0</v>
      </c>
      <c r="G50" s="176">
        <f t="shared" si="2"/>
        <v>0</v>
      </c>
      <c r="H50" s="176">
        <f t="shared" si="2"/>
        <v>0</v>
      </c>
      <c r="I50" s="176">
        <f>SUM(I5:I46)</f>
        <v>0</v>
      </c>
      <c r="J50" s="176">
        <f>SUM(J5:J46)</f>
        <v>0</v>
      </c>
      <c r="K50" s="176">
        <f>SUM(K5:K46)</f>
        <v>0</v>
      </c>
      <c r="L50" s="176">
        <f>SUM(L5:L46)</f>
        <v>0</v>
      </c>
      <c r="M50" s="176">
        <f>SUM(M5:M46)</f>
        <v>0</v>
      </c>
      <c r="N50" s="176">
        <f>SUM(N5:N47)</f>
        <v>0</v>
      </c>
      <c r="O50" s="176">
        <f>SUM(O5:O46)</f>
        <v>0</v>
      </c>
      <c r="P50" s="176">
        <f>SUM(P5:P46)</f>
        <v>0</v>
      </c>
      <c r="Q50" s="176">
        <f>SUM(Q5:Q48)</f>
        <v>0</v>
      </c>
      <c r="R50" s="176">
        <f>SUM(R5:R46)</f>
        <v>0</v>
      </c>
    </row>
    <row r="51" spans="1:18" ht="17.25">
      <c r="A51" s="86" t="s">
        <v>86</v>
      </c>
      <c r="C51" s="34">
        <v>18</v>
      </c>
      <c r="D51" s="34">
        <v>15</v>
      </c>
      <c r="E51" s="34">
        <v>8</v>
      </c>
      <c r="F51" s="34">
        <v>3</v>
      </c>
      <c r="G51" s="34">
        <v>3</v>
      </c>
      <c r="H51" s="34">
        <v>2</v>
      </c>
      <c r="I51" s="34">
        <v>16</v>
      </c>
      <c r="J51" s="34">
        <v>13</v>
      </c>
      <c r="K51" s="34">
        <v>6</v>
      </c>
      <c r="L51" s="34">
        <v>8</v>
      </c>
      <c r="M51" s="34">
        <v>11</v>
      </c>
      <c r="N51" s="34">
        <v>5</v>
      </c>
      <c r="O51" s="34">
        <v>5</v>
      </c>
      <c r="P51" s="34">
        <v>4</v>
      </c>
      <c r="Q51" s="34">
        <v>10</v>
      </c>
      <c r="R51" s="34">
        <v>6</v>
      </c>
    </row>
    <row r="52" spans="1:18" ht="17.25">
      <c r="A52" s="86" t="s">
        <v>66</v>
      </c>
      <c r="C52" s="36">
        <f>C50/C51</f>
        <v>0</v>
      </c>
      <c r="D52" s="36">
        <f>D50/D51</f>
        <v>0</v>
      </c>
      <c r="E52" s="36">
        <f>E50/E51</f>
        <v>0</v>
      </c>
      <c r="F52" s="36">
        <f>F50/F51</f>
        <v>0</v>
      </c>
      <c r="G52" s="36">
        <f>G50/G51</f>
        <v>0</v>
      </c>
      <c r="H52" s="36">
        <f aca="true" t="shared" si="3" ref="H52:R52">H50/H51</f>
        <v>0</v>
      </c>
      <c r="I52" s="36">
        <f t="shared" si="3"/>
        <v>0</v>
      </c>
      <c r="J52" s="36">
        <f t="shared" si="3"/>
        <v>0</v>
      </c>
      <c r="K52" s="36">
        <f t="shared" si="3"/>
        <v>0</v>
      </c>
      <c r="L52" s="36">
        <f t="shared" si="3"/>
        <v>0</v>
      </c>
      <c r="M52" s="36">
        <f t="shared" si="3"/>
        <v>0</v>
      </c>
      <c r="N52" s="36">
        <f t="shared" si="3"/>
        <v>0</v>
      </c>
      <c r="O52" s="36">
        <f t="shared" si="3"/>
        <v>0</v>
      </c>
      <c r="P52" s="36">
        <f t="shared" si="3"/>
        <v>0</v>
      </c>
      <c r="Q52" s="36">
        <f t="shared" si="3"/>
        <v>0</v>
      </c>
      <c r="R52" s="36">
        <f t="shared" si="3"/>
        <v>0</v>
      </c>
    </row>
    <row r="53" ht="12.75">
      <c r="A53" s="63"/>
    </row>
    <row r="56" ht="12.75">
      <c r="C56" s="35"/>
    </row>
    <row r="58" ht="12.75">
      <c r="A58" s="62"/>
    </row>
    <row r="59" ht="12.75">
      <c r="A59" s="63"/>
    </row>
    <row r="69" ht="12.75">
      <c r="A69" s="63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5" ht="12.75">
      <c r="B195" s="4"/>
    </row>
  </sheetData>
  <sheetProtection password="DDF6" sheet="1"/>
  <conditionalFormatting sqref="B20 B22:B28 B30:B46 B49 B5:B18">
    <cfRule type="cellIs" priority="118" dxfId="36" operator="equal" stopIfTrue="1">
      <formula>1</formula>
    </cfRule>
    <cfRule type="cellIs" priority="518" dxfId="0" operator="equal" stopIfTrue="1">
      <formula>1</formula>
    </cfRule>
  </conditionalFormatting>
  <conditionalFormatting sqref="D7">
    <cfRule type="cellIs" priority="515" dxfId="0" operator="equal" stopIfTrue="1">
      <formula>1</formula>
    </cfRule>
  </conditionalFormatting>
  <conditionalFormatting sqref="M40:M41">
    <cfRule type="cellIs" priority="479" dxfId="0" operator="equal" stopIfTrue="1">
      <formula>1</formula>
    </cfRule>
  </conditionalFormatting>
  <conditionalFormatting sqref="H24 I33:I35 J15:J17 J22:J23 I11:I13">
    <cfRule type="cellIs" priority="284" dxfId="9" operator="equal" stopIfTrue="1">
      <formula>1</formula>
    </cfRule>
    <cfRule type="cellIs" priority="496" dxfId="0" operator="equal" stopIfTrue="1">
      <formula>1</formula>
    </cfRule>
  </conditionalFormatting>
  <conditionalFormatting sqref="I10">
    <cfRule type="cellIs" priority="494" dxfId="0" operator="equal" stopIfTrue="1">
      <formula>1</formula>
    </cfRule>
  </conditionalFormatting>
  <conditionalFormatting sqref="Q42">
    <cfRule type="cellIs" priority="470" dxfId="0" operator="equal" stopIfTrue="1">
      <formula>1</formula>
    </cfRule>
  </conditionalFormatting>
  <conditionalFormatting sqref="M10 P11:P12 Q38:Q39">
    <cfRule type="cellIs" priority="281" dxfId="1" operator="equal" stopIfTrue="1">
      <formula>1</formula>
    </cfRule>
    <cfRule type="cellIs" priority="481" dxfId="0" operator="equal" stopIfTrue="1">
      <formula>1</formula>
    </cfRule>
  </conditionalFormatting>
  <conditionalFormatting sqref="P34:P35">
    <cfRule type="cellIs" priority="472" dxfId="0" operator="equal" stopIfTrue="1">
      <formula>1</formula>
    </cfRule>
  </conditionalFormatting>
  <conditionalFormatting sqref="C6 E38:E41 C13:C18 D15:D18 C22:D23">
    <cfRule type="cellIs" priority="330" dxfId="12" operator="equal" stopIfTrue="1">
      <formula>1</formula>
    </cfRule>
    <cfRule type="cellIs" priority="460" dxfId="11" operator="equal" stopIfTrue="1">
      <formula>1</formula>
    </cfRule>
    <cfRule type="cellIs" priority="461" dxfId="0" operator="equal" stopIfTrue="1">
      <formula>1</formula>
    </cfRule>
    <cfRule type="cellIs" priority="462" dxfId="221" operator="equal" stopIfTrue="1">
      <formula>1</formula>
    </cfRule>
    <cfRule type="cellIs" priority="463" dxfId="0" operator="equal" stopIfTrue="1">
      <formula>1</formula>
    </cfRule>
  </conditionalFormatting>
  <conditionalFormatting sqref="D14">
    <cfRule type="cellIs" priority="379" dxfId="11" operator="equal" stopIfTrue="1">
      <formula>1</formula>
    </cfRule>
    <cfRule type="cellIs" priority="380" dxfId="0" operator="equal" stopIfTrue="1">
      <formula>1</formula>
    </cfRule>
    <cfRule type="cellIs" priority="381" dxfId="221" operator="equal" stopIfTrue="1">
      <formula>1</formula>
    </cfRule>
    <cfRule type="cellIs" priority="382" dxfId="0" operator="equal" stopIfTrue="1">
      <formula>1</formula>
    </cfRule>
  </conditionalFormatting>
  <conditionalFormatting sqref="C5">
    <cfRule type="cellIs" priority="375" dxfId="11" operator="equal" stopIfTrue="1">
      <formula>1</formula>
    </cfRule>
    <cfRule type="cellIs" priority="376" dxfId="0" operator="equal" stopIfTrue="1">
      <formula>1</formula>
    </cfRule>
    <cfRule type="cellIs" priority="377" dxfId="221" operator="equal" stopIfTrue="1">
      <formula>1</formula>
    </cfRule>
    <cfRule type="cellIs" priority="378" dxfId="0" operator="equal" stopIfTrue="1">
      <formula>1</formula>
    </cfRule>
  </conditionalFormatting>
  <conditionalFormatting sqref="C40:C41 C25 C8 C20">
    <cfRule type="cellIs" priority="325" dxfId="12" operator="equal" stopIfTrue="1">
      <formula>1</formula>
    </cfRule>
    <cfRule type="cellIs" priority="326" dxfId="11" operator="equal" stopIfTrue="1">
      <formula>1</formula>
    </cfRule>
    <cfRule type="cellIs" priority="327" dxfId="0" operator="equal" stopIfTrue="1">
      <formula>1</formula>
    </cfRule>
    <cfRule type="cellIs" priority="328" dxfId="221" operator="equal" stopIfTrue="1">
      <formula>1</formula>
    </cfRule>
    <cfRule type="cellIs" priority="329" dxfId="0" operator="equal" stopIfTrue="1">
      <formula>1</formula>
    </cfRule>
  </conditionalFormatting>
  <conditionalFormatting sqref="D8">
    <cfRule type="cellIs" priority="320" dxfId="12" operator="equal" stopIfTrue="1">
      <formula>1</formula>
    </cfRule>
    <cfRule type="cellIs" priority="321" dxfId="11" operator="equal" stopIfTrue="1">
      <formula>1</formula>
    </cfRule>
    <cfRule type="cellIs" priority="322" dxfId="0" operator="equal" stopIfTrue="1">
      <formula>1</formula>
    </cfRule>
    <cfRule type="cellIs" priority="323" dxfId="221" operator="equal" stopIfTrue="1">
      <formula>1</formula>
    </cfRule>
    <cfRule type="cellIs" priority="324" dxfId="0" operator="equal" stopIfTrue="1">
      <formula>1</formula>
    </cfRule>
  </conditionalFormatting>
  <conditionalFormatting sqref="D40:D41 D25 D9 D20">
    <cfRule type="cellIs" priority="315" dxfId="12" operator="equal" stopIfTrue="1">
      <formula>1</formula>
    </cfRule>
    <cfRule type="cellIs" priority="316" dxfId="11" operator="equal" stopIfTrue="1">
      <formula>1</formula>
    </cfRule>
    <cfRule type="cellIs" priority="317" dxfId="0" operator="equal" stopIfTrue="1">
      <formula>1</formula>
    </cfRule>
    <cfRule type="cellIs" priority="318" dxfId="221" operator="equal" stopIfTrue="1">
      <formula>1</formula>
    </cfRule>
    <cfRule type="cellIs" priority="319" dxfId="0" operator="equal" stopIfTrue="1">
      <formula>1</formula>
    </cfRule>
  </conditionalFormatting>
  <conditionalFormatting sqref="E6">
    <cfRule type="cellIs" priority="310" dxfId="12" operator="equal" stopIfTrue="1">
      <formula>1</formula>
    </cfRule>
    <cfRule type="cellIs" priority="311" dxfId="11" operator="equal" stopIfTrue="1">
      <formula>1</formula>
    </cfRule>
    <cfRule type="cellIs" priority="312" dxfId="0" operator="equal" stopIfTrue="1">
      <formula>1</formula>
    </cfRule>
    <cfRule type="cellIs" priority="313" dxfId="221" operator="equal" stopIfTrue="1">
      <formula>1</formula>
    </cfRule>
    <cfRule type="cellIs" priority="314" dxfId="0" operator="equal" stopIfTrue="1">
      <formula>1</formula>
    </cfRule>
  </conditionalFormatting>
  <conditionalFormatting sqref="E18">
    <cfRule type="cellIs" priority="305" dxfId="12" operator="equal" stopIfTrue="1">
      <formula>1</formula>
    </cfRule>
    <cfRule type="cellIs" priority="306" dxfId="11" operator="equal" stopIfTrue="1">
      <formula>1</formula>
    </cfRule>
    <cfRule type="cellIs" priority="307" dxfId="0" operator="equal" stopIfTrue="1">
      <formula>1</formula>
    </cfRule>
    <cfRule type="cellIs" priority="308" dxfId="221" operator="equal" stopIfTrue="1">
      <formula>1</formula>
    </cfRule>
    <cfRule type="cellIs" priority="309" dxfId="0" operator="equal" stopIfTrue="1">
      <formula>1</formula>
    </cfRule>
  </conditionalFormatting>
  <conditionalFormatting sqref="F6">
    <cfRule type="cellIs" priority="300" dxfId="12" operator="equal" stopIfTrue="1">
      <formula>1</formula>
    </cfRule>
    <cfRule type="cellIs" priority="301" dxfId="11" operator="equal" stopIfTrue="1">
      <formula>1</formula>
    </cfRule>
    <cfRule type="cellIs" priority="302" dxfId="0" operator="equal" stopIfTrue="1">
      <formula>1</formula>
    </cfRule>
    <cfRule type="cellIs" priority="303" dxfId="221" operator="equal" stopIfTrue="1">
      <formula>1</formula>
    </cfRule>
    <cfRule type="cellIs" priority="304" dxfId="0" operator="equal" stopIfTrue="1">
      <formula>1</formula>
    </cfRule>
  </conditionalFormatting>
  <conditionalFormatting sqref="F18 F16">
    <cfRule type="cellIs" priority="295" dxfId="12" operator="equal" stopIfTrue="1">
      <formula>1</formula>
    </cfRule>
    <cfRule type="cellIs" priority="296" dxfId="11" operator="equal" stopIfTrue="1">
      <formula>1</formula>
    </cfRule>
    <cfRule type="cellIs" priority="297" dxfId="0" operator="equal" stopIfTrue="1">
      <formula>1</formula>
    </cfRule>
    <cfRule type="cellIs" priority="298" dxfId="221" operator="equal" stopIfTrue="1">
      <formula>1</formula>
    </cfRule>
    <cfRule type="cellIs" priority="299" dxfId="0" operator="equal" stopIfTrue="1">
      <formula>1</formula>
    </cfRule>
  </conditionalFormatting>
  <conditionalFormatting sqref="G25">
    <cfRule type="cellIs" priority="290" dxfId="12" operator="equal" stopIfTrue="1">
      <formula>1</formula>
    </cfRule>
    <cfRule type="cellIs" priority="291" dxfId="11" operator="equal" stopIfTrue="1">
      <formula>1</formula>
    </cfRule>
    <cfRule type="cellIs" priority="292" dxfId="0" operator="equal" stopIfTrue="1">
      <formula>1</formula>
    </cfRule>
    <cfRule type="cellIs" priority="293" dxfId="221" operator="equal" stopIfTrue="1">
      <formula>1</formula>
    </cfRule>
    <cfRule type="cellIs" priority="294" dxfId="0" operator="equal" stopIfTrue="1">
      <formula>1</formula>
    </cfRule>
  </conditionalFormatting>
  <conditionalFormatting sqref="G31:G32">
    <cfRule type="cellIs" priority="285" dxfId="12" operator="equal" stopIfTrue="1">
      <formula>1</formula>
    </cfRule>
    <cfRule type="cellIs" priority="286" dxfId="11" operator="equal" stopIfTrue="1">
      <formula>1</formula>
    </cfRule>
    <cfRule type="cellIs" priority="287" dxfId="0" operator="equal" stopIfTrue="1">
      <formula>1</formula>
    </cfRule>
    <cfRule type="cellIs" priority="288" dxfId="221" operator="equal" stopIfTrue="1">
      <formula>1</formula>
    </cfRule>
    <cfRule type="cellIs" priority="289" dxfId="0" operator="equal" stopIfTrue="1">
      <formula>1</formula>
    </cfRule>
  </conditionalFormatting>
  <conditionalFormatting sqref="H25">
    <cfRule type="cellIs" priority="282" dxfId="9" operator="equal" stopIfTrue="1">
      <formula>1</formula>
    </cfRule>
    <cfRule type="cellIs" priority="283" dxfId="0" operator="equal" stopIfTrue="1">
      <formula>1</formula>
    </cfRule>
  </conditionalFormatting>
  <conditionalFormatting sqref="I30 I25:I27 I18 I16">
    <cfRule type="cellIs" priority="276" dxfId="9" operator="equal" stopIfTrue="1">
      <formula>1</formula>
    </cfRule>
    <cfRule type="cellIs" priority="277" dxfId="0" operator="equal" stopIfTrue="1">
      <formula>1</formula>
    </cfRule>
  </conditionalFormatting>
  <conditionalFormatting sqref="I43">
    <cfRule type="cellIs" priority="274" dxfId="9" operator="equal" stopIfTrue="1">
      <formula>1</formula>
    </cfRule>
    <cfRule type="cellIs" priority="275" dxfId="0" operator="equal" stopIfTrue="1">
      <formula>1</formula>
    </cfRule>
  </conditionalFormatting>
  <conditionalFormatting sqref="I44">
    <cfRule type="cellIs" priority="272" dxfId="9" operator="equal" stopIfTrue="1">
      <formula>1</formula>
    </cfRule>
    <cfRule type="cellIs" priority="273" dxfId="0" operator="equal" stopIfTrue="1">
      <formula>1</formula>
    </cfRule>
  </conditionalFormatting>
  <conditionalFormatting sqref="J5">
    <cfRule type="cellIs" priority="270" dxfId="9" operator="equal" stopIfTrue="1">
      <formula>1</formula>
    </cfRule>
    <cfRule type="cellIs" priority="271" dxfId="0" operator="equal" stopIfTrue="1">
      <formula>1</formula>
    </cfRule>
  </conditionalFormatting>
  <conditionalFormatting sqref="J27 J25 J18 J20">
    <cfRule type="cellIs" priority="266" dxfId="9" operator="equal" stopIfTrue="1">
      <formula>1</formula>
    </cfRule>
    <cfRule type="cellIs" priority="267" dxfId="0" operator="equal" stopIfTrue="1">
      <formula>1</formula>
    </cfRule>
  </conditionalFormatting>
  <conditionalFormatting sqref="J40:J41">
    <cfRule type="cellIs" priority="264" dxfId="9" operator="equal" stopIfTrue="1">
      <formula>1</formula>
    </cfRule>
    <cfRule type="cellIs" priority="265" dxfId="0" operator="equal" stopIfTrue="1">
      <formula>1</formula>
    </cfRule>
  </conditionalFormatting>
  <conditionalFormatting sqref="J14">
    <cfRule type="cellIs" priority="262" dxfId="9" operator="equal" stopIfTrue="1">
      <formula>1</formula>
    </cfRule>
    <cfRule type="cellIs" priority="263" dxfId="0" operator="equal" stopIfTrue="1">
      <formula>1</formula>
    </cfRule>
  </conditionalFormatting>
  <conditionalFormatting sqref="D13">
    <cfRule type="cellIs" priority="257" dxfId="12" operator="equal" stopIfTrue="1">
      <formula>1</formula>
    </cfRule>
    <cfRule type="cellIs" priority="258" dxfId="11" operator="equal" stopIfTrue="1">
      <formula>1</formula>
    </cfRule>
    <cfRule type="cellIs" priority="259" dxfId="0" operator="equal" stopIfTrue="1">
      <formula>1</formula>
    </cfRule>
    <cfRule type="cellIs" priority="260" dxfId="221" operator="equal" stopIfTrue="1">
      <formula>1</formula>
    </cfRule>
    <cfRule type="cellIs" priority="261" dxfId="0" operator="equal" stopIfTrue="1">
      <formula>1</formula>
    </cfRule>
  </conditionalFormatting>
  <conditionalFormatting sqref="I28">
    <cfRule type="cellIs" priority="255" dxfId="9" operator="equal" stopIfTrue="1">
      <formula>1</formula>
    </cfRule>
    <cfRule type="cellIs" priority="256" dxfId="0" operator="equal" stopIfTrue="1">
      <formula>1</formula>
    </cfRule>
  </conditionalFormatting>
  <conditionalFormatting sqref="K24">
    <cfRule type="cellIs" priority="253" dxfId="9" operator="equal" stopIfTrue="1">
      <formula>1</formula>
    </cfRule>
    <cfRule type="cellIs" priority="254" dxfId="0" operator="equal" stopIfTrue="1">
      <formula>1</formula>
    </cfRule>
  </conditionalFormatting>
  <conditionalFormatting sqref="K25">
    <cfRule type="cellIs" priority="251" dxfId="9" operator="equal" stopIfTrue="1">
      <formula>1</formula>
    </cfRule>
    <cfRule type="cellIs" priority="252" dxfId="0" operator="equal" stopIfTrue="1">
      <formula>1</formula>
    </cfRule>
  </conditionalFormatting>
  <conditionalFormatting sqref="K26">
    <cfRule type="cellIs" priority="249" dxfId="9" operator="equal" stopIfTrue="1">
      <formula>1</formula>
    </cfRule>
    <cfRule type="cellIs" priority="250" dxfId="0" operator="equal" stopIfTrue="1">
      <formula>1</formula>
    </cfRule>
  </conditionalFormatting>
  <conditionalFormatting sqref="K44">
    <cfRule type="cellIs" priority="245" dxfId="9" operator="equal" stopIfTrue="1">
      <formula>1</formula>
    </cfRule>
    <cfRule type="cellIs" priority="246" dxfId="0" operator="equal" stopIfTrue="1">
      <formula>1</formula>
    </cfRule>
  </conditionalFormatting>
  <conditionalFormatting sqref="K33">
    <cfRule type="cellIs" priority="243" dxfId="9" operator="equal" stopIfTrue="1">
      <formula>1</formula>
    </cfRule>
    <cfRule type="cellIs" priority="244" dxfId="0" operator="equal" stopIfTrue="1">
      <formula>1</formula>
    </cfRule>
  </conditionalFormatting>
  <conditionalFormatting sqref="L10">
    <cfRule type="cellIs" priority="241" dxfId="9" operator="equal" stopIfTrue="1">
      <formula>1</formula>
    </cfRule>
    <cfRule type="cellIs" priority="242" dxfId="0" operator="equal" stopIfTrue="1">
      <formula>1</formula>
    </cfRule>
  </conditionalFormatting>
  <conditionalFormatting sqref="L14">
    <cfRule type="cellIs" priority="237" dxfId="9" operator="equal" stopIfTrue="1">
      <formula>1</formula>
    </cfRule>
    <cfRule type="cellIs" priority="238" dxfId="0" operator="equal" stopIfTrue="1">
      <formula>1</formula>
    </cfRule>
  </conditionalFormatting>
  <conditionalFormatting sqref="L13">
    <cfRule type="cellIs" priority="235" dxfId="9" operator="equal" stopIfTrue="1">
      <formula>1</formula>
    </cfRule>
    <cfRule type="cellIs" priority="236" dxfId="0" operator="equal" stopIfTrue="1">
      <formula>1</formula>
    </cfRule>
  </conditionalFormatting>
  <conditionalFormatting sqref="L16">
    <cfRule type="cellIs" priority="233" dxfId="9" operator="equal" stopIfTrue="1">
      <formula>1</formula>
    </cfRule>
    <cfRule type="cellIs" priority="234" dxfId="0" operator="equal" stopIfTrue="1">
      <formula>1</formula>
    </cfRule>
  </conditionalFormatting>
  <conditionalFormatting sqref="L18">
    <cfRule type="cellIs" priority="231" dxfId="9" operator="equal" stopIfTrue="1">
      <formula>1</formula>
    </cfRule>
    <cfRule type="cellIs" priority="232" dxfId="0" operator="equal" stopIfTrue="1">
      <formula>1</formula>
    </cfRule>
  </conditionalFormatting>
  <conditionalFormatting sqref="L30">
    <cfRule type="cellIs" priority="229" dxfId="9" operator="equal" stopIfTrue="1">
      <formula>1</formula>
    </cfRule>
    <cfRule type="cellIs" priority="230" dxfId="0" operator="equal" stopIfTrue="1">
      <formula>1</formula>
    </cfRule>
  </conditionalFormatting>
  <conditionalFormatting sqref="L37">
    <cfRule type="cellIs" priority="227" dxfId="9" operator="equal" stopIfTrue="1">
      <formula>1</formula>
    </cfRule>
    <cfRule type="cellIs" priority="228" dxfId="0" operator="equal" stopIfTrue="1">
      <formula>1</formula>
    </cfRule>
  </conditionalFormatting>
  <conditionalFormatting sqref="L44">
    <cfRule type="cellIs" priority="225" dxfId="9" operator="equal" stopIfTrue="1">
      <formula>1</formula>
    </cfRule>
    <cfRule type="cellIs" priority="226" dxfId="0" operator="equal" stopIfTrue="1">
      <formula>1</formula>
    </cfRule>
  </conditionalFormatting>
  <conditionalFormatting sqref="M16">
    <cfRule type="cellIs" priority="219" dxfId="1" operator="equal" stopIfTrue="1">
      <formula>1</formula>
    </cfRule>
    <cfRule type="cellIs" priority="220" dxfId="0" operator="equal" stopIfTrue="1">
      <formula>1</formula>
    </cfRule>
  </conditionalFormatting>
  <conditionalFormatting sqref="M18">
    <cfRule type="cellIs" priority="217" dxfId="1" operator="equal" stopIfTrue="1">
      <formula>1</formula>
    </cfRule>
    <cfRule type="cellIs" priority="218" dxfId="0" operator="equal" stopIfTrue="1">
      <formula>1</formula>
    </cfRule>
  </conditionalFormatting>
  <conditionalFormatting sqref="M8">
    <cfRule type="cellIs" priority="215" dxfId="1" operator="equal" stopIfTrue="1">
      <formula>1</formula>
    </cfRule>
    <cfRule type="cellIs" priority="216" dxfId="0" operator="equal" stopIfTrue="1">
      <formula>1</formula>
    </cfRule>
  </conditionalFormatting>
  <conditionalFormatting sqref="M33">
    <cfRule type="cellIs" priority="211" dxfId="1" operator="equal" stopIfTrue="1">
      <formula>1</formula>
    </cfRule>
    <cfRule type="cellIs" priority="212" dxfId="0" operator="equal" stopIfTrue="1">
      <formula>1</formula>
    </cfRule>
  </conditionalFormatting>
  <conditionalFormatting sqref="M34:M35">
    <cfRule type="cellIs" priority="209" dxfId="1" operator="equal" stopIfTrue="1">
      <formula>1</formula>
    </cfRule>
    <cfRule type="cellIs" priority="210" dxfId="0" operator="equal" stopIfTrue="1">
      <formula>1</formula>
    </cfRule>
  </conditionalFormatting>
  <conditionalFormatting sqref="M44">
    <cfRule type="cellIs" priority="203" dxfId="1" operator="equal" stopIfTrue="1">
      <formula>1</formula>
    </cfRule>
    <cfRule type="cellIs" priority="204" dxfId="0" operator="equal" stopIfTrue="1">
      <formula>1</formula>
    </cfRule>
  </conditionalFormatting>
  <conditionalFormatting sqref="M46">
    <cfRule type="cellIs" priority="201" dxfId="1" operator="equal" stopIfTrue="1">
      <formula>1</formula>
    </cfRule>
    <cfRule type="cellIs" priority="202" dxfId="0" operator="equal" stopIfTrue="1">
      <formula>1</formula>
    </cfRule>
  </conditionalFormatting>
  <conditionalFormatting sqref="M45">
    <cfRule type="cellIs" priority="199" dxfId="1" operator="equal" stopIfTrue="1">
      <formula>1</formula>
    </cfRule>
    <cfRule type="cellIs" priority="200" dxfId="0" operator="equal" stopIfTrue="1">
      <formula>1</formula>
    </cfRule>
  </conditionalFormatting>
  <conditionalFormatting sqref="N7">
    <cfRule type="cellIs" priority="197" dxfId="1" operator="equal" stopIfTrue="1">
      <formula>1</formula>
    </cfRule>
    <cfRule type="cellIs" priority="198" dxfId="0" operator="equal" stopIfTrue="1">
      <formula>1</formula>
    </cfRule>
  </conditionalFormatting>
  <conditionalFormatting sqref="N6">
    <cfRule type="cellIs" priority="195" dxfId="1" operator="equal" stopIfTrue="1">
      <formula>1</formula>
    </cfRule>
    <cfRule type="cellIs" priority="196" dxfId="0" operator="equal" stopIfTrue="1">
      <formula>1</formula>
    </cfRule>
  </conditionalFormatting>
  <conditionalFormatting sqref="N9">
    <cfRule type="cellIs" priority="193" dxfId="1" operator="equal" stopIfTrue="1">
      <formula>1</formula>
    </cfRule>
    <cfRule type="cellIs" priority="194" dxfId="0" operator="equal" stopIfTrue="1">
      <formula>1</formula>
    </cfRule>
  </conditionalFormatting>
  <conditionalFormatting sqref="N18">
    <cfRule type="cellIs" priority="191" dxfId="1" operator="equal" stopIfTrue="1">
      <formula>1</formula>
    </cfRule>
    <cfRule type="cellIs" priority="192" dxfId="0" operator="equal" stopIfTrue="1">
      <formula>1</formula>
    </cfRule>
  </conditionalFormatting>
  <conditionalFormatting sqref="N33">
    <cfRule type="cellIs" priority="189" dxfId="1" operator="equal" stopIfTrue="1">
      <formula>1</formula>
    </cfRule>
    <cfRule type="cellIs" priority="190" dxfId="0" operator="equal" stopIfTrue="1">
      <formula>1</formula>
    </cfRule>
  </conditionalFormatting>
  <conditionalFormatting sqref="N42">
    <cfRule type="cellIs" priority="185" dxfId="1" operator="equal" stopIfTrue="1">
      <formula>1</formula>
    </cfRule>
    <cfRule type="cellIs" priority="186" dxfId="0" operator="equal" stopIfTrue="1">
      <formula>1</formula>
    </cfRule>
  </conditionalFormatting>
  <conditionalFormatting sqref="O10">
    <cfRule type="cellIs" priority="183" dxfId="1" operator="equal" stopIfTrue="1">
      <formula>1</formula>
    </cfRule>
    <cfRule type="cellIs" priority="184" dxfId="0" operator="equal" stopIfTrue="1">
      <formula>1</formula>
    </cfRule>
  </conditionalFormatting>
  <conditionalFormatting sqref="O16">
    <cfRule type="cellIs" priority="179" dxfId="1" operator="equal" stopIfTrue="1">
      <formula>1</formula>
    </cfRule>
    <cfRule type="cellIs" priority="180" dxfId="0" operator="equal" stopIfTrue="1">
      <formula>1</formula>
    </cfRule>
  </conditionalFormatting>
  <conditionalFormatting sqref="O18">
    <cfRule type="cellIs" priority="177" dxfId="1" operator="equal" stopIfTrue="1">
      <formula>1</formula>
    </cfRule>
    <cfRule type="cellIs" priority="178" dxfId="0" operator="equal" stopIfTrue="1">
      <formula>1</formula>
    </cfRule>
  </conditionalFormatting>
  <conditionalFormatting sqref="O34:O35">
    <cfRule type="cellIs" priority="175" dxfId="1" operator="equal" stopIfTrue="1">
      <formula>1</formula>
    </cfRule>
    <cfRule type="cellIs" priority="176" dxfId="0" operator="equal" stopIfTrue="1">
      <formula>1</formula>
    </cfRule>
  </conditionalFormatting>
  <conditionalFormatting sqref="P10">
    <cfRule type="cellIs" priority="173" dxfId="1" operator="equal" stopIfTrue="1">
      <formula>1</formula>
    </cfRule>
    <cfRule type="cellIs" priority="174" dxfId="0" operator="equal" stopIfTrue="1">
      <formula>1</formula>
    </cfRule>
  </conditionalFormatting>
  <conditionalFormatting sqref="P36">
    <cfRule type="cellIs" priority="167" dxfId="1" operator="equal" stopIfTrue="1">
      <formula>1</formula>
    </cfRule>
    <cfRule type="cellIs" priority="168" dxfId="0" operator="equal" stopIfTrue="1">
      <formula>1</formula>
    </cfRule>
  </conditionalFormatting>
  <conditionalFormatting sqref="P44">
    <cfRule type="cellIs" priority="163" dxfId="1" operator="equal" stopIfTrue="1">
      <formula>1</formula>
    </cfRule>
    <cfRule type="cellIs" priority="164" dxfId="0" operator="equal" stopIfTrue="1">
      <formula>1</formula>
    </cfRule>
  </conditionalFormatting>
  <conditionalFormatting sqref="P17">
    <cfRule type="cellIs" priority="161" dxfId="1" operator="equal" stopIfTrue="1">
      <formula>1</formula>
    </cfRule>
    <cfRule type="cellIs" priority="162" dxfId="0" operator="equal" stopIfTrue="1">
      <formula>1</formula>
    </cfRule>
  </conditionalFormatting>
  <conditionalFormatting sqref="P20">
    <cfRule type="cellIs" priority="159" dxfId="1" operator="equal" stopIfTrue="1">
      <formula>1</formula>
    </cfRule>
    <cfRule type="cellIs" priority="160" dxfId="0" operator="equal" stopIfTrue="1">
      <formula>1</formula>
    </cfRule>
  </conditionalFormatting>
  <conditionalFormatting sqref="Q7">
    <cfRule type="cellIs" priority="157" dxfId="1" operator="equal" stopIfTrue="1">
      <formula>1</formula>
    </cfRule>
    <cfRule type="cellIs" priority="158" dxfId="0" operator="equal" stopIfTrue="1">
      <formula>1</formula>
    </cfRule>
  </conditionalFormatting>
  <conditionalFormatting sqref="Q9">
    <cfRule type="cellIs" priority="155" dxfId="1" operator="equal" stopIfTrue="1">
      <formula>1</formula>
    </cfRule>
    <cfRule type="cellIs" priority="156" dxfId="0" operator="equal" stopIfTrue="1">
      <formula>1</formula>
    </cfRule>
  </conditionalFormatting>
  <conditionalFormatting sqref="Q16">
    <cfRule type="cellIs" priority="151" dxfId="1" operator="equal" stopIfTrue="1">
      <formula>1</formula>
    </cfRule>
    <cfRule type="cellIs" priority="152" dxfId="0" operator="equal" stopIfTrue="1">
      <formula>1</formula>
    </cfRule>
  </conditionalFormatting>
  <conditionalFormatting sqref="Q18">
    <cfRule type="cellIs" priority="149" dxfId="1" operator="equal" stopIfTrue="1">
      <formula>1</formula>
    </cfRule>
    <cfRule type="cellIs" priority="150" dxfId="0" operator="equal" stopIfTrue="1">
      <formula>1</formula>
    </cfRule>
  </conditionalFormatting>
  <conditionalFormatting sqref="Q41">
    <cfRule type="cellIs" priority="141" dxfId="1" operator="equal" stopIfTrue="1">
      <formula>1</formula>
    </cfRule>
    <cfRule type="cellIs" priority="142" dxfId="0" operator="equal" stopIfTrue="1">
      <formula>1</formula>
    </cfRule>
  </conditionalFormatting>
  <conditionalFormatting sqref="Q45">
    <cfRule type="cellIs" priority="137" dxfId="1" operator="equal" stopIfTrue="1">
      <formula>1</formula>
    </cfRule>
    <cfRule type="cellIs" priority="138" dxfId="0" operator="equal" stopIfTrue="1">
      <formula>1</formula>
    </cfRule>
  </conditionalFormatting>
  <conditionalFormatting sqref="R13">
    <cfRule type="cellIs" priority="129" dxfId="1" operator="equal" stopIfTrue="1">
      <formula>1</formula>
    </cfRule>
    <cfRule type="cellIs" priority="130" dxfId="0" operator="equal" stopIfTrue="1">
      <formula>1</formula>
    </cfRule>
  </conditionalFormatting>
  <conditionalFormatting sqref="R15">
    <cfRule type="cellIs" priority="127" dxfId="1" operator="equal" stopIfTrue="1">
      <formula>1</formula>
    </cfRule>
    <cfRule type="cellIs" priority="128" dxfId="0" operator="equal" stopIfTrue="1">
      <formula>1</formula>
    </cfRule>
  </conditionalFormatting>
  <conditionalFormatting sqref="R17">
    <cfRule type="cellIs" priority="125" dxfId="1" operator="equal" stopIfTrue="1">
      <formula>1</formula>
    </cfRule>
    <cfRule type="cellIs" priority="126" dxfId="0" operator="equal" stopIfTrue="1">
      <formula>1</formula>
    </cfRule>
  </conditionalFormatting>
  <conditionalFormatting sqref="R20">
    <cfRule type="cellIs" priority="123" dxfId="1" operator="equal" stopIfTrue="1">
      <formula>1</formula>
    </cfRule>
    <cfRule type="cellIs" priority="124" dxfId="0" operator="equal" stopIfTrue="1">
      <formula>1</formula>
    </cfRule>
  </conditionalFormatting>
  <conditionalFormatting sqref="R25">
    <cfRule type="cellIs" priority="121" dxfId="1" operator="equal" stopIfTrue="1">
      <formula>1</formula>
    </cfRule>
    <cfRule type="cellIs" priority="122" dxfId="0" operator="equal" stopIfTrue="1">
      <formula>1</formula>
    </cfRule>
  </conditionalFormatting>
  <conditionalFormatting sqref="R5">
    <cfRule type="cellIs" priority="116" dxfId="1" operator="equal" stopIfTrue="1">
      <formula>1</formula>
    </cfRule>
    <cfRule type="cellIs" priority="117" dxfId="0" operator="equal" stopIfTrue="1">
      <formula>1</formula>
    </cfRule>
  </conditionalFormatting>
  <conditionalFormatting sqref="R30">
    <cfRule type="cellIs" priority="114" dxfId="1" operator="equal" stopIfTrue="1">
      <formula>1</formula>
    </cfRule>
    <cfRule type="cellIs" priority="115" dxfId="0" operator="equal" stopIfTrue="1">
      <formula>1</formula>
    </cfRule>
  </conditionalFormatting>
  <conditionalFormatting sqref="J13">
    <cfRule type="cellIs" priority="110" dxfId="9" operator="equal" stopIfTrue="1">
      <formula>1</formula>
    </cfRule>
    <cfRule type="cellIs" priority="111" dxfId="0" operator="equal" stopIfTrue="1">
      <formula>1</formula>
    </cfRule>
  </conditionalFormatting>
  <conditionalFormatting sqref="I31">
    <cfRule type="cellIs" priority="106" dxfId="9" operator="equal" stopIfTrue="1">
      <formula>1</formula>
    </cfRule>
    <cfRule type="cellIs" priority="107" dxfId="0" operator="equal" stopIfTrue="1">
      <formula>1</formula>
    </cfRule>
  </conditionalFormatting>
  <conditionalFormatting sqref="I32">
    <cfRule type="cellIs" priority="104" dxfId="9" operator="equal" stopIfTrue="1">
      <formula>1</formula>
    </cfRule>
    <cfRule type="cellIs" priority="105" dxfId="0" operator="equal" stopIfTrue="1">
      <formula>1</formula>
    </cfRule>
  </conditionalFormatting>
  <conditionalFormatting sqref="P8">
    <cfRule type="cellIs" priority="102" dxfId="1" operator="equal" stopIfTrue="1">
      <formula>1</formula>
    </cfRule>
    <cfRule type="cellIs" priority="103" dxfId="0" operator="equal" stopIfTrue="1">
      <formula>1</formula>
    </cfRule>
  </conditionalFormatting>
  <conditionalFormatting sqref="C37">
    <cfRule type="cellIs" priority="97" dxfId="12" operator="equal" stopIfTrue="1">
      <formula>1</formula>
    </cfRule>
    <cfRule type="cellIs" priority="98" dxfId="11" operator="equal" stopIfTrue="1">
      <formula>1</formula>
    </cfRule>
    <cfRule type="cellIs" priority="99" dxfId="0" operator="equal" stopIfTrue="1">
      <formula>1</formula>
    </cfRule>
    <cfRule type="cellIs" priority="100" dxfId="221" operator="equal" stopIfTrue="1">
      <formula>1</formula>
    </cfRule>
    <cfRule type="cellIs" priority="101" dxfId="0" operator="equal" stopIfTrue="1">
      <formula>1</formula>
    </cfRule>
  </conditionalFormatting>
  <conditionalFormatting sqref="D37">
    <cfRule type="cellIs" priority="92" dxfId="12" operator="equal" stopIfTrue="1">
      <formula>1</formula>
    </cfRule>
    <cfRule type="cellIs" priority="93" dxfId="11" operator="equal" stopIfTrue="1">
      <formula>1</formula>
    </cfRule>
    <cfRule type="cellIs" priority="94" dxfId="0" operator="equal" stopIfTrue="1">
      <formula>1</formula>
    </cfRule>
    <cfRule type="cellIs" priority="95" dxfId="221" operator="equal" stopIfTrue="1">
      <formula>1</formula>
    </cfRule>
    <cfRule type="cellIs" priority="96" dxfId="0" operator="equal" stopIfTrue="1">
      <formula>1</formula>
    </cfRule>
  </conditionalFormatting>
  <conditionalFormatting sqref="E37">
    <cfRule type="cellIs" priority="87" dxfId="12" operator="equal" stopIfTrue="1">
      <formula>1</formula>
    </cfRule>
    <cfRule type="cellIs" priority="88" dxfId="11" operator="equal" stopIfTrue="1">
      <formula>1</formula>
    </cfRule>
    <cfRule type="cellIs" priority="89" dxfId="0" operator="equal" stopIfTrue="1">
      <formula>1</formula>
    </cfRule>
    <cfRule type="cellIs" priority="90" dxfId="221" operator="equal" stopIfTrue="1">
      <formula>1</formula>
    </cfRule>
    <cfRule type="cellIs" priority="91" dxfId="0" operator="equal" stopIfTrue="1">
      <formula>1</formula>
    </cfRule>
  </conditionalFormatting>
  <conditionalFormatting sqref="Q37">
    <cfRule type="cellIs" priority="85" dxfId="1" operator="equal" stopIfTrue="1">
      <formula>1</formula>
    </cfRule>
    <cfRule type="cellIs" priority="86" dxfId="0" operator="equal" stopIfTrue="1">
      <formula>1</formula>
    </cfRule>
  </conditionalFormatting>
  <conditionalFormatting sqref="B19">
    <cfRule type="cellIs" priority="78" dxfId="36" operator="equal" stopIfTrue="1">
      <formula>1</formula>
    </cfRule>
    <cfRule type="cellIs" priority="84" dxfId="0" operator="equal" stopIfTrue="1">
      <formula>1</formula>
    </cfRule>
  </conditionalFormatting>
  <conditionalFormatting sqref="C19">
    <cfRule type="cellIs" priority="79" dxfId="12" operator="equal" stopIfTrue="1">
      <formula>1</formula>
    </cfRule>
    <cfRule type="cellIs" priority="80" dxfId="11" operator="equal" stopIfTrue="1">
      <formula>1</formula>
    </cfRule>
    <cfRule type="cellIs" priority="81" dxfId="0" operator="equal" stopIfTrue="1">
      <formula>1</formula>
    </cfRule>
    <cfRule type="cellIs" priority="82" dxfId="221" operator="equal" stopIfTrue="1">
      <formula>1</formula>
    </cfRule>
    <cfRule type="cellIs" priority="83" dxfId="0" operator="equal" stopIfTrue="1">
      <formula>1</formula>
    </cfRule>
  </conditionalFormatting>
  <conditionalFormatting sqref="J19">
    <cfRule type="cellIs" priority="76" dxfId="9" operator="equal" stopIfTrue="1">
      <formula>1</formula>
    </cfRule>
    <cfRule type="cellIs" priority="77" dxfId="0" operator="equal" stopIfTrue="1">
      <formula>1</formula>
    </cfRule>
  </conditionalFormatting>
  <conditionalFormatting sqref="B21">
    <cfRule type="cellIs" priority="72" dxfId="36" operator="equal" stopIfTrue="1">
      <formula>1</formula>
    </cfRule>
    <cfRule type="cellIs" priority="75" dxfId="0" operator="equal" stopIfTrue="1">
      <formula>1</formula>
    </cfRule>
  </conditionalFormatting>
  <conditionalFormatting sqref="P21">
    <cfRule type="cellIs" priority="73" dxfId="1" operator="equal" stopIfTrue="1">
      <formula>1</formula>
    </cfRule>
    <cfRule type="cellIs" priority="74" dxfId="0" operator="equal" stopIfTrue="1">
      <formula>1</formula>
    </cfRule>
  </conditionalFormatting>
  <conditionalFormatting sqref="B29">
    <cfRule type="cellIs" priority="64" dxfId="36" operator="equal" stopIfTrue="1">
      <formula>1</formula>
    </cfRule>
    <cfRule type="cellIs" priority="71" dxfId="0" operator="equal" stopIfTrue="1">
      <formula>1</formula>
    </cfRule>
  </conditionalFormatting>
  <conditionalFormatting sqref="I29">
    <cfRule type="cellIs" priority="69" dxfId="9" operator="equal" stopIfTrue="1">
      <formula>1</formula>
    </cfRule>
    <cfRule type="cellIs" priority="70" dxfId="0" operator="equal" stopIfTrue="1">
      <formula>1</formula>
    </cfRule>
  </conditionalFormatting>
  <conditionalFormatting sqref="K29">
    <cfRule type="cellIs" priority="67" dxfId="9" operator="equal" stopIfTrue="1">
      <formula>1</formula>
    </cfRule>
    <cfRule type="cellIs" priority="68" dxfId="0" operator="equal" stopIfTrue="1">
      <formula>1</formula>
    </cfRule>
  </conditionalFormatting>
  <conditionalFormatting sqref="M29">
    <cfRule type="cellIs" priority="65" dxfId="1" operator="equal" stopIfTrue="1">
      <formula>1</formula>
    </cfRule>
    <cfRule type="cellIs" priority="66" dxfId="0" operator="equal" stopIfTrue="1">
      <formula>1</formula>
    </cfRule>
  </conditionalFormatting>
  <conditionalFormatting sqref="B47:B48">
    <cfRule type="cellIs" priority="48" dxfId="36" operator="equal" stopIfTrue="1">
      <formula>1</formula>
    </cfRule>
    <cfRule type="cellIs" priority="55" dxfId="0" operator="equal" stopIfTrue="1">
      <formula>1</formula>
    </cfRule>
  </conditionalFormatting>
  <conditionalFormatting sqref="N47:N48">
    <cfRule type="cellIs" priority="49" dxfId="1" operator="equal" stopIfTrue="1">
      <formula>1</formula>
    </cfRule>
    <cfRule type="cellIs" priority="50" dxfId="0" operator="equal" stopIfTrue="1">
      <formula>1</formula>
    </cfRule>
  </conditionalFormatting>
  <conditionalFormatting sqref="E47:E48">
    <cfRule type="cellIs" priority="41" dxfId="12" operator="equal" stopIfTrue="1">
      <formula>1</formula>
    </cfRule>
    <cfRule type="cellIs" priority="42" dxfId="11" operator="equal" stopIfTrue="1">
      <formula>1</formula>
    </cfRule>
    <cfRule type="cellIs" priority="43" dxfId="0" operator="equal" stopIfTrue="1">
      <formula>1</formula>
    </cfRule>
    <cfRule type="cellIs" priority="44" dxfId="221" operator="equal" stopIfTrue="1">
      <formula>1</formula>
    </cfRule>
    <cfRule type="cellIs" priority="45" dxfId="0" operator="equal" stopIfTrue="1">
      <formula>1</formula>
    </cfRule>
  </conditionalFormatting>
  <conditionalFormatting sqref="E42">
    <cfRule type="cellIs" priority="36" dxfId="12" operator="equal" stopIfTrue="1">
      <formula>1</formula>
    </cfRule>
    <cfRule type="cellIs" priority="37" dxfId="11" operator="equal" stopIfTrue="1">
      <formula>1</formula>
    </cfRule>
    <cfRule type="cellIs" priority="38" dxfId="0" operator="equal" stopIfTrue="1">
      <formula>1</formula>
    </cfRule>
    <cfRule type="cellIs" priority="39" dxfId="221" operator="equal" stopIfTrue="1">
      <formula>1</formula>
    </cfRule>
    <cfRule type="cellIs" priority="40" dxfId="0" operator="equal" stopIfTrue="1">
      <formula>1</formula>
    </cfRule>
  </conditionalFormatting>
  <conditionalFormatting sqref="C21">
    <cfRule type="cellIs" priority="31" dxfId="12" operator="equal" stopIfTrue="1">
      <formula>1</formula>
    </cfRule>
    <cfRule type="cellIs" priority="32" dxfId="11" operator="equal" stopIfTrue="1">
      <formula>1</formula>
    </cfRule>
    <cfRule type="cellIs" priority="33" dxfId="0" operator="equal" stopIfTrue="1">
      <formula>1</formula>
    </cfRule>
    <cfRule type="cellIs" priority="34" dxfId="221" operator="equal" stopIfTrue="1">
      <formula>1</formula>
    </cfRule>
    <cfRule type="cellIs" priority="35" dxfId="0" operator="equal" stopIfTrue="1">
      <formula>1</formula>
    </cfRule>
  </conditionalFormatting>
  <conditionalFormatting sqref="D21">
    <cfRule type="cellIs" priority="26" dxfId="12" operator="equal" stopIfTrue="1">
      <formula>1</formula>
    </cfRule>
    <cfRule type="cellIs" priority="27" dxfId="11" operator="equal" stopIfTrue="1">
      <formula>1</formula>
    </cfRule>
    <cfRule type="cellIs" priority="28" dxfId="0" operator="equal" stopIfTrue="1">
      <formula>1</formula>
    </cfRule>
    <cfRule type="cellIs" priority="29" dxfId="221" operator="equal" stopIfTrue="1">
      <formula>1</formula>
    </cfRule>
    <cfRule type="cellIs" priority="30" dxfId="0" operator="equal" stopIfTrue="1">
      <formula>1</formula>
    </cfRule>
  </conditionalFormatting>
  <conditionalFormatting sqref="I21">
    <cfRule type="cellIs" priority="24" dxfId="9" operator="equal" stopIfTrue="1">
      <formula>1</formula>
    </cfRule>
    <cfRule type="cellIs" priority="25" dxfId="0" operator="equal" stopIfTrue="1">
      <formula>1</formula>
    </cfRule>
  </conditionalFormatting>
  <conditionalFormatting sqref="L21">
    <cfRule type="cellIs" priority="22" dxfId="9" operator="equal" stopIfTrue="1">
      <formula>1</formula>
    </cfRule>
    <cfRule type="cellIs" priority="23" dxfId="0" operator="equal" stopIfTrue="1">
      <formula>1</formula>
    </cfRule>
  </conditionalFormatting>
  <conditionalFormatting sqref="M21">
    <cfRule type="cellIs" priority="20" dxfId="1" operator="equal" stopIfTrue="1">
      <formula>1</formula>
    </cfRule>
    <cfRule type="cellIs" priority="21" dxfId="0" operator="equal" stopIfTrue="1">
      <formula>1</formula>
    </cfRule>
  </conditionalFormatting>
  <conditionalFormatting sqref="O21">
    <cfRule type="cellIs" priority="18" dxfId="1" operator="equal" stopIfTrue="1">
      <formula>1</formula>
    </cfRule>
    <cfRule type="cellIs" priority="19" dxfId="0" operator="equal" stopIfTrue="1">
      <formula>1</formula>
    </cfRule>
  </conditionalFormatting>
  <conditionalFormatting sqref="C9">
    <cfRule type="cellIs" priority="11" dxfId="12" operator="equal" stopIfTrue="1">
      <formula>1</formula>
    </cfRule>
    <cfRule type="cellIs" priority="12" dxfId="11" operator="equal" stopIfTrue="1">
      <formula>1</formula>
    </cfRule>
    <cfRule type="cellIs" priority="13" dxfId="0" operator="equal" stopIfTrue="1">
      <formula>1</formula>
    </cfRule>
    <cfRule type="cellIs" priority="14" dxfId="221" operator="equal" stopIfTrue="1">
      <formula>1</formula>
    </cfRule>
    <cfRule type="cellIs" priority="15" dxfId="0" operator="equal" stopIfTrue="1">
      <formula>1</formula>
    </cfRule>
  </conditionalFormatting>
  <conditionalFormatting sqref="I24">
    <cfRule type="cellIs" priority="9" dxfId="9" operator="equal" stopIfTrue="1">
      <formula>1</formula>
    </cfRule>
    <cfRule type="cellIs" priority="10" dxfId="0" operator="equal" stopIfTrue="1">
      <formula>1</formula>
    </cfRule>
  </conditionalFormatting>
  <conditionalFormatting sqref="Q47:Q48">
    <cfRule type="cellIs" priority="7" dxfId="1" operator="equal" stopIfTrue="1">
      <formula>1</formula>
    </cfRule>
    <cfRule type="cellIs" priority="8" dxfId="0" operator="equal" stopIfTrue="1">
      <formula>1</formula>
    </cfRule>
  </conditionalFormatting>
  <conditionalFormatting sqref="Q46">
    <cfRule type="cellIs" priority="5" dxfId="1" operator="equal" stopIfTrue="1">
      <formula>1</formula>
    </cfRule>
    <cfRule type="cellIs" priority="6" dxfId="0" operator="equal" stopIfTrue="1">
      <formula>1</formula>
    </cfRule>
  </conditionalFormatting>
  <conditionalFormatting sqref="M37">
    <cfRule type="cellIs" priority="3" dxfId="1" operator="equal" stopIfTrue="1">
      <formula>1</formula>
    </cfRule>
    <cfRule type="cellIs" priority="4" dxfId="0" operator="equal" stopIfTrue="1">
      <formula>1</formula>
    </cfRule>
  </conditionalFormatting>
  <conditionalFormatting sqref="Q40">
    <cfRule type="cellIs" priority="1" dxfId="1" operator="equal" stopIfTrue="1">
      <formula>1</formula>
    </cfRule>
    <cfRule type="cellIs" priority="2" dxfId="0" operator="equal" stopIfTrue="1">
      <formula>1</formula>
    </cfRule>
  </conditionalFormatting>
  <printOptions/>
  <pageMargins left="0.7" right="0.7" top="0.75" bottom="0.75" header="0.3" footer="0.3"/>
  <pageSetup fitToHeight="1" fitToWidth="1" horizontalDpi="1200" verticalDpi="1200" orientation="landscape" paperSize="8" scale="41" r:id="rId1"/>
  <ignoredErrors>
    <ignoredError sqref="N50 Q5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Miljöförvaltningen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Gunilla Hjorth</dc:creator>
  <cp:keywords/>
  <dc:description/>
  <cp:lastModifiedBy>Felix Brännlund</cp:lastModifiedBy>
  <cp:lastPrinted>2020-12-14T13:09:03Z</cp:lastPrinted>
  <dcterms:created xsi:type="dcterms:W3CDTF">2010-01-15T12:01:38Z</dcterms:created>
  <dcterms:modified xsi:type="dcterms:W3CDTF">2021-03-26T06:51:05Z</dcterms:modified>
  <cp:category/>
  <cp:version/>
  <cp:contentType/>
  <cp:contentStatus/>
</cp:coreProperties>
</file>